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kripsi Indi\"/>
    </mc:Choice>
  </mc:AlternateContent>
  <xr:revisionPtr revIDLastSave="0" documentId="13_ncr:1_{FC6EE26C-A9EF-4472-841D-46FD75129A17}" xr6:coauthVersionLast="47" xr6:coauthVersionMax="47" xr10:uidLastSave="{00000000-0000-0000-0000-000000000000}"/>
  <bookViews>
    <workbookView xWindow="-120" yWindow="-120" windowWidth="20730" windowHeight="11040" firstSheet="2" activeTab="5" xr2:uid="{6C0453AF-6455-47EC-B495-58004444B6AC}"/>
  </bookViews>
  <sheets>
    <sheet name="Rekap Variabel" sheetId="8" r:id="rId1"/>
    <sheet name="GCG (X1)" sheetId="4" r:id="rId2"/>
    <sheet name="Leverage (X2)" sheetId="6" r:id="rId3"/>
    <sheet name="Kinerja Perusahaan (Y)" sheetId="2" r:id="rId4"/>
    <sheet name="Profitabilitas (Z)" sheetId="5" r:id="rId5"/>
    <sheet name="Tabulasi Pengolahan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9" i="9" l="1"/>
  <c r="O95" i="9"/>
  <c r="O91" i="9"/>
  <c r="O87" i="9"/>
  <c r="O83" i="9"/>
  <c r="O79" i="9"/>
  <c r="O75" i="9"/>
  <c r="O71" i="9"/>
  <c r="O67" i="9"/>
  <c r="O63" i="9"/>
  <c r="O59" i="9"/>
  <c r="O55" i="9"/>
  <c r="O51" i="9"/>
  <c r="O47" i="9"/>
  <c r="O43" i="9"/>
  <c r="O39" i="9"/>
  <c r="O35" i="9"/>
  <c r="O31" i="9"/>
  <c r="O27" i="9"/>
  <c r="O23" i="9"/>
  <c r="O19" i="9"/>
  <c r="O15" i="9"/>
  <c r="O11" i="9"/>
  <c r="O7" i="9"/>
  <c r="O3" i="9"/>
  <c r="N95" i="9"/>
  <c r="M95" i="9"/>
  <c r="L95" i="9"/>
  <c r="K95" i="9"/>
  <c r="N91" i="9"/>
  <c r="M91" i="9"/>
  <c r="L91" i="9"/>
  <c r="K91" i="9"/>
  <c r="N87" i="9"/>
  <c r="M87" i="9"/>
  <c r="L87" i="9"/>
  <c r="K87" i="9"/>
  <c r="N83" i="9"/>
  <c r="M83" i="9"/>
  <c r="L83" i="9"/>
  <c r="K83" i="9"/>
  <c r="N79" i="9"/>
  <c r="M79" i="9"/>
  <c r="L79" i="9"/>
  <c r="K79" i="9"/>
  <c r="N75" i="9"/>
  <c r="M75" i="9"/>
  <c r="L75" i="9"/>
  <c r="K75" i="9"/>
  <c r="N71" i="9"/>
  <c r="M71" i="9"/>
  <c r="L71" i="9"/>
  <c r="K71" i="9"/>
  <c r="N67" i="9"/>
  <c r="M67" i="9"/>
  <c r="L67" i="9"/>
  <c r="K67" i="9"/>
  <c r="N63" i="9"/>
  <c r="M63" i="9"/>
  <c r="L63" i="9"/>
  <c r="K63" i="9"/>
  <c r="N59" i="9"/>
  <c r="M59" i="9"/>
  <c r="L59" i="9"/>
  <c r="K59" i="9"/>
  <c r="N55" i="9"/>
  <c r="M55" i="9"/>
  <c r="L55" i="9"/>
  <c r="K55" i="9"/>
  <c r="N51" i="9"/>
  <c r="M51" i="9"/>
  <c r="L51" i="9"/>
  <c r="K51" i="9"/>
  <c r="N47" i="9"/>
  <c r="M47" i="9"/>
  <c r="L47" i="9"/>
  <c r="K47" i="9"/>
  <c r="N43" i="9"/>
  <c r="M43" i="9"/>
  <c r="L43" i="9"/>
  <c r="K43" i="9"/>
  <c r="N39" i="9"/>
  <c r="M39" i="9"/>
  <c r="L39" i="9"/>
  <c r="K39" i="9"/>
  <c r="N35" i="9"/>
  <c r="M35" i="9"/>
  <c r="L35" i="9"/>
  <c r="K35" i="9"/>
  <c r="N31" i="9"/>
  <c r="M31" i="9"/>
  <c r="L31" i="9"/>
  <c r="K31" i="9"/>
  <c r="N27" i="9"/>
  <c r="M27" i="9"/>
  <c r="L27" i="9"/>
  <c r="K27" i="9"/>
  <c r="N23" i="9"/>
  <c r="M23" i="9"/>
  <c r="L23" i="9"/>
  <c r="K23" i="9"/>
  <c r="N19" i="9"/>
  <c r="M19" i="9"/>
  <c r="L19" i="9"/>
  <c r="K19" i="9"/>
  <c r="N15" i="9"/>
  <c r="M15" i="9"/>
  <c r="L15" i="9"/>
  <c r="K15" i="9"/>
  <c r="N11" i="9"/>
  <c r="M11" i="9"/>
  <c r="L11" i="9"/>
  <c r="K11" i="9"/>
  <c r="N7" i="9"/>
  <c r="M7" i="9"/>
  <c r="L7" i="9"/>
  <c r="K7" i="9"/>
  <c r="N3" i="9"/>
  <c r="M3" i="9"/>
  <c r="L3" i="9"/>
  <c r="K3" i="9"/>
  <c r="L99" i="9"/>
  <c r="M99" i="9"/>
  <c r="N99" i="9"/>
  <c r="K99" i="9"/>
  <c r="AS4" i="8" l="1"/>
  <c r="F3" i="5"/>
  <c r="G3" i="2"/>
  <c r="H3" i="2" s="1"/>
  <c r="BA4" i="6"/>
  <c r="AZ28" i="8" l="1"/>
  <c r="AX28" i="8"/>
  <c r="AW28" i="8"/>
  <c r="AV28" i="8"/>
  <c r="AU28" i="8"/>
  <c r="AS28" i="8"/>
  <c r="AN28" i="8"/>
  <c r="AR28" i="8" s="1"/>
  <c r="AM28" i="8"/>
  <c r="AQ28" i="8" s="1"/>
  <c r="AL28" i="8"/>
  <c r="AP28" i="8" s="1"/>
  <c r="AK28" i="8"/>
  <c r="AO28" i="8" s="1"/>
  <c r="AA28" i="8"/>
  <c r="S28" i="8"/>
  <c r="O28" i="8"/>
  <c r="F28" i="8"/>
  <c r="AT28" i="8" s="1"/>
  <c r="AZ27" i="8"/>
  <c r="AX27" i="8"/>
  <c r="AW27" i="8"/>
  <c r="AV27" i="8"/>
  <c r="AU27" i="8"/>
  <c r="AS27" i="8"/>
  <c r="AN27" i="8"/>
  <c r="AR27" i="8" s="1"/>
  <c r="AM27" i="8"/>
  <c r="AQ27" i="8" s="1"/>
  <c r="AL27" i="8"/>
  <c r="AP27" i="8" s="1"/>
  <c r="AK27" i="8"/>
  <c r="AO27" i="8" s="1"/>
  <c r="AA27" i="8"/>
  <c r="AY27" i="8" s="1"/>
  <c r="S27" i="8"/>
  <c r="O27" i="8"/>
  <c r="F27" i="8"/>
  <c r="AT27" i="8" s="1"/>
  <c r="AZ26" i="8"/>
  <c r="AX26" i="8"/>
  <c r="AW26" i="8"/>
  <c r="AV26" i="8"/>
  <c r="AU26" i="8"/>
  <c r="AS26" i="8"/>
  <c r="AN26" i="8"/>
  <c r="AR26" i="8" s="1"/>
  <c r="AM26" i="8"/>
  <c r="AQ26" i="8" s="1"/>
  <c r="AL26" i="8"/>
  <c r="AP26" i="8" s="1"/>
  <c r="AK26" i="8"/>
  <c r="AO26" i="8" s="1"/>
  <c r="AA26" i="8"/>
  <c r="S26" i="8"/>
  <c r="O26" i="8"/>
  <c r="F26" i="8"/>
  <c r="AT26" i="8" s="1"/>
  <c r="AZ25" i="8"/>
  <c r="AX25" i="8"/>
  <c r="AW25" i="8"/>
  <c r="AV25" i="8"/>
  <c r="AU25" i="8"/>
  <c r="AS25" i="8"/>
  <c r="AN25" i="8"/>
  <c r="AR25" i="8" s="1"/>
  <c r="AM25" i="8"/>
  <c r="AQ25" i="8" s="1"/>
  <c r="AL25" i="8"/>
  <c r="AP25" i="8" s="1"/>
  <c r="AK25" i="8"/>
  <c r="AO25" i="8" s="1"/>
  <c r="AA25" i="8"/>
  <c r="AY25" i="8" s="1"/>
  <c r="S25" i="8"/>
  <c r="O25" i="8"/>
  <c r="F25" i="8"/>
  <c r="AZ24" i="8"/>
  <c r="AX24" i="8"/>
  <c r="AW24" i="8"/>
  <c r="AV24" i="8"/>
  <c r="AU24" i="8"/>
  <c r="AS24" i="8"/>
  <c r="AN24" i="8"/>
  <c r="AR24" i="8" s="1"/>
  <c r="AM24" i="8"/>
  <c r="AQ24" i="8" s="1"/>
  <c r="AL24" i="8"/>
  <c r="AP24" i="8" s="1"/>
  <c r="AK24" i="8"/>
  <c r="AO24" i="8" s="1"/>
  <c r="AA24" i="8"/>
  <c r="S24" i="8"/>
  <c r="O24" i="8"/>
  <c r="F24" i="8"/>
  <c r="AT24" i="8" s="1"/>
  <c r="AZ23" i="8"/>
  <c r="AX23" i="8"/>
  <c r="AW23" i="8"/>
  <c r="AV23" i="8"/>
  <c r="AU23" i="8"/>
  <c r="AS23" i="8"/>
  <c r="AN23" i="8"/>
  <c r="AR23" i="8" s="1"/>
  <c r="AM23" i="8"/>
  <c r="AQ23" i="8" s="1"/>
  <c r="AL23" i="8"/>
  <c r="AP23" i="8" s="1"/>
  <c r="AK23" i="8"/>
  <c r="AO23" i="8" s="1"/>
  <c r="AA23" i="8"/>
  <c r="AY23" i="8" s="1"/>
  <c r="S23" i="8"/>
  <c r="O23" i="8"/>
  <c r="F23" i="8"/>
  <c r="AZ22" i="8"/>
  <c r="AX22" i="8"/>
  <c r="AW22" i="8"/>
  <c r="AV22" i="8"/>
  <c r="AU22" i="8"/>
  <c r="AS22" i="8"/>
  <c r="AN22" i="8"/>
  <c r="AR22" i="8" s="1"/>
  <c r="AM22" i="8"/>
  <c r="AQ22" i="8" s="1"/>
  <c r="AL22" i="8"/>
  <c r="AP22" i="8" s="1"/>
  <c r="AK22" i="8"/>
  <c r="AO22" i="8" s="1"/>
  <c r="AA22" i="8"/>
  <c r="S22" i="8"/>
  <c r="O22" i="8"/>
  <c r="F22" i="8"/>
  <c r="AT22" i="8" s="1"/>
  <c r="AZ21" i="8"/>
  <c r="AX21" i="8"/>
  <c r="AW21" i="8"/>
  <c r="AV21" i="8"/>
  <c r="AU21" i="8"/>
  <c r="AS21" i="8"/>
  <c r="AN21" i="8"/>
  <c r="AR21" i="8" s="1"/>
  <c r="AM21" i="8"/>
  <c r="AQ21" i="8" s="1"/>
  <c r="AL21" i="8"/>
  <c r="AP21" i="8" s="1"/>
  <c r="AK21" i="8"/>
  <c r="AO21" i="8" s="1"/>
  <c r="AA21" i="8"/>
  <c r="AY21" i="8" s="1"/>
  <c r="S21" i="8"/>
  <c r="O21" i="8"/>
  <c r="F21" i="8"/>
  <c r="AT21" i="8" s="1"/>
  <c r="AZ20" i="8"/>
  <c r="AX20" i="8"/>
  <c r="AW20" i="8"/>
  <c r="AV20" i="8"/>
  <c r="AU20" i="8"/>
  <c r="AS20" i="8"/>
  <c r="AN20" i="8"/>
  <c r="AR20" i="8" s="1"/>
  <c r="AM20" i="8"/>
  <c r="AQ20" i="8" s="1"/>
  <c r="AL20" i="8"/>
  <c r="AP20" i="8" s="1"/>
  <c r="AK20" i="8"/>
  <c r="AO20" i="8" s="1"/>
  <c r="AA20" i="8"/>
  <c r="S20" i="8"/>
  <c r="O20" i="8"/>
  <c r="F20" i="8"/>
  <c r="AT20" i="8" s="1"/>
  <c r="AZ19" i="8"/>
  <c r="AX19" i="8"/>
  <c r="AW19" i="8"/>
  <c r="AV19" i="8"/>
  <c r="AU19" i="8"/>
  <c r="AS19" i="8"/>
  <c r="AN19" i="8"/>
  <c r="AR19" i="8" s="1"/>
  <c r="AM19" i="8"/>
  <c r="AQ19" i="8" s="1"/>
  <c r="AL19" i="8"/>
  <c r="AP19" i="8" s="1"/>
  <c r="AK19" i="8"/>
  <c r="AO19" i="8" s="1"/>
  <c r="AA19" i="8"/>
  <c r="AY19" i="8" s="1"/>
  <c r="S19" i="8"/>
  <c r="O19" i="8"/>
  <c r="F19" i="8"/>
  <c r="AZ18" i="8"/>
  <c r="AX18" i="8"/>
  <c r="AW18" i="8"/>
  <c r="AV18" i="8"/>
  <c r="AU18" i="8"/>
  <c r="AS18" i="8"/>
  <c r="AN18" i="8"/>
  <c r="AR18" i="8" s="1"/>
  <c r="AM18" i="8"/>
  <c r="AQ18" i="8" s="1"/>
  <c r="AL18" i="8"/>
  <c r="AP18" i="8" s="1"/>
  <c r="AK18" i="8"/>
  <c r="AO18" i="8" s="1"/>
  <c r="AA18" i="8"/>
  <c r="S18" i="8"/>
  <c r="O18" i="8"/>
  <c r="F18" i="8"/>
  <c r="AT18" i="8" s="1"/>
  <c r="AZ17" i="8"/>
  <c r="AX17" i="8"/>
  <c r="AW17" i="8"/>
  <c r="AV17" i="8"/>
  <c r="AU17" i="8"/>
  <c r="AS17" i="8"/>
  <c r="AN17" i="8"/>
  <c r="AR17" i="8" s="1"/>
  <c r="AM17" i="8"/>
  <c r="AQ17" i="8" s="1"/>
  <c r="AL17" i="8"/>
  <c r="AP17" i="8" s="1"/>
  <c r="AK17" i="8"/>
  <c r="AO17" i="8" s="1"/>
  <c r="AA17" i="8"/>
  <c r="AY17" i="8" s="1"/>
  <c r="S17" i="8"/>
  <c r="O17" i="8"/>
  <c r="F17" i="8"/>
  <c r="AZ16" i="8"/>
  <c r="AX16" i="8"/>
  <c r="AW16" i="8"/>
  <c r="AV16" i="8"/>
  <c r="AU16" i="8"/>
  <c r="AS16" i="8"/>
  <c r="AN16" i="8"/>
  <c r="AR16" i="8" s="1"/>
  <c r="AM16" i="8"/>
  <c r="AQ16" i="8" s="1"/>
  <c r="AL16" i="8"/>
  <c r="AP16" i="8" s="1"/>
  <c r="AK16" i="8"/>
  <c r="AO16" i="8" s="1"/>
  <c r="AA16" i="8"/>
  <c r="S16" i="8"/>
  <c r="O16" i="8"/>
  <c r="F16" i="8"/>
  <c r="AT16" i="8" s="1"/>
  <c r="AZ15" i="8"/>
  <c r="AX15" i="8"/>
  <c r="AW15" i="8"/>
  <c r="AV15" i="8"/>
  <c r="AU15" i="8"/>
  <c r="AS15" i="8"/>
  <c r="AN15" i="8"/>
  <c r="AR15" i="8" s="1"/>
  <c r="AM15" i="8"/>
  <c r="AQ15" i="8" s="1"/>
  <c r="AL15" i="8"/>
  <c r="AP15" i="8" s="1"/>
  <c r="AK15" i="8"/>
  <c r="AO15" i="8" s="1"/>
  <c r="AA15" i="8"/>
  <c r="AY15" i="8" s="1"/>
  <c r="S15" i="8"/>
  <c r="O15" i="8"/>
  <c r="F15" i="8"/>
  <c r="AT15" i="8" s="1"/>
  <c r="AZ14" i="8"/>
  <c r="AX14" i="8"/>
  <c r="AW14" i="8"/>
  <c r="AV14" i="8"/>
  <c r="AU14" i="8"/>
  <c r="AS14" i="8"/>
  <c r="AN14" i="8"/>
  <c r="AR14" i="8" s="1"/>
  <c r="AM14" i="8"/>
  <c r="AQ14" i="8" s="1"/>
  <c r="AL14" i="8"/>
  <c r="AP14" i="8" s="1"/>
  <c r="AK14" i="8"/>
  <c r="AO14" i="8" s="1"/>
  <c r="AA14" i="8"/>
  <c r="S14" i="8"/>
  <c r="O14" i="8"/>
  <c r="F14" i="8"/>
  <c r="AT14" i="8" s="1"/>
  <c r="AZ13" i="8"/>
  <c r="AX13" i="8"/>
  <c r="AW13" i="8"/>
  <c r="AV13" i="8"/>
  <c r="AU13" i="8"/>
  <c r="AS13" i="8"/>
  <c r="AN13" i="8"/>
  <c r="AR13" i="8" s="1"/>
  <c r="AM13" i="8"/>
  <c r="AQ13" i="8" s="1"/>
  <c r="AL13" i="8"/>
  <c r="AP13" i="8" s="1"/>
  <c r="AK13" i="8"/>
  <c r="AO13" i="8" s="1"/>
  <c r="AA13" i="8"/>
  <c r="AY13" i="8" s="1"/>
  <c r="S13" i="8"/>
  <c r="O13" i="8"/>
  <c r="F13" i="8"/>
  <c r="AZ12" i="8"/>
  <c r="AX12" i="8"/>
  <c r="AW12" i="8"/>
  <c r="AV12" i="8"/>
  <c r="AU12" i="8"/>
  <c r="AS12" i="8"/>
  <c r="AN12" i="8"/>
  <c r="AR12" i="8" s="1"/>
  <c r="AM12" i="8"/>
  <c r="AQ12" i="8" s="1"/>
  <c r="AL12" i="8"/>
  <c r="AP12" i="8" s="1"/>
  <c r="AK12" i="8"/>
  <c r="AO12" i="8" s="1"/>
  <c r="AA12" i="8"/>
  <c r="S12" i="8"/>
  <c r="O12" i="8"/>
  <c r="F12" i="8"/>
  <c r="AT12" i="8" s="1"/>
  <c r="AZ11" i="8"/>
  <c r="AX11" i="8"/>
  <c r="AW11" i="8"/>
  <c r="AV11" i="8"/>
  <c r="AU11" i="8"/>
  <c r="AS11" i="8"/>
  <c r="AN11" i="8"/>
  <c r="AR11" i="8" s="1"/>
  <c r="AM11" i="8"/>
  <c r="AQ11" i="8" s="1"/>
  <c r="AL11" i="8"/>
  <c r="AP11" i="8" s="1"/>
  <c r="AK11" i="8"/>
  <c r="AO11" i="8" s="1"/>
  <c r="AA11" i="8"/>
  <c r="AY11" i="8" s="1"/>
  <c r="S11" i="8"/>
  <c r="O11" i="8"/>
  <c r="F11" i="8"/>
  <c r="AZ10" i="8"/>
  <c r="AX10" i="8"/>
  <c r="AW10" i="8"/>
  <c r="AV10" i="8"/>
  <c r="AU10" i="8"/>
  <c r="AS10" i="8"/>
  <c r="AN10" i="8"/>
  <c r="AR10" i="8" s="1"/>
  <c r="AM10" i="8"/>
  <c r="AQ10" i="8" s="1"/>
  <c r="AL10" i="8"/>
  <c r="AP10" i="8" s="1"/>
  <c r="AK10" i="8"/>
  <c r="AO10" i="8" s="1"/>
  <c r="AA10" i="8"/>
  <c r="S10" i="8"/>
  <c r="O10" i="8"/>
  <c r="F10" i="8"/>
  <c r="AT10" i="8" s="1"/>
  <c r="AZ9" i="8"/>
  <c r="AX9" i="8"/>
  <c r="AW9" i="8"/>
  <c r="AV9" i="8"/>
  <c r="AU9" i="8"/>
  <c r="AS9" i="8"/>
  <c r="AN9" i="8"/>
  <c r="AR9" i="8" s="1"/>
  <c r="AM9" i="8"/>
  <c r="AQ9" i="8" s="1"/>
  <c r="AL9" i="8"/>
  <c r="AP9" i="8" s="1"/>
  <c r="AK9" i="8"/>
  <c r="AO9" i="8" s="1"/>
  <c r="AA9" i="8"/>
  <c r="AY9" i="8" s="1"/>
  <c r="S9" i="8"/>
  <c r="O9" i="8"/>
  <c r="F9" i="8"/>
  <c r="AZ8" i="8"/>
  <c r="AX8" i="8"/>
  <c r="AW8" i="8"/>
  <c r="AV8" i="8"/>
  <c r="AU8" i="8"/>
  <c r="AS8" i="8"/>
  <c r="AN8" i="8"/>
  <c r="AR8" i="8" s="1"/>
  <c r="AM8" i="8"/>
  <c r="AQ8" i="8" s="1"/>
  <c r="AL8" i="8"/>
  <c r="AP8" i="8" s="1"/>
  <c r="AK8" i="8"/>
  <c r="AO8" i="8" s="1"/>
  <c r="AA8" i="8"/>
  <c r="S8" i="8"/>
  <c r="O8" i="8"/>
  <c r="F8" i="8"/>
  <c r="AT8" i="8" s="1"/>
  <c r="AZ7" i="8"/>
  <c r="AX7" i="8"/>
  <c r="AW7" i="8"/>
  <c r="AV7" i="8"/>
  <c r="AU7" i="8"/>
  <c r="AS7" i="8"/>
  <c r="AN7" i="8"/>
  <c r="AR7" i="8" s="1"/>
  <c r="AM7" i="8"/>
  <c r="AQ7" i="8" s="1"/>
  <c r="AL7" i="8"/>
  <c r="AP7" i="8" s="1"/>
  <c r="AK7" i="8"/>
  <c r="AO7" i="8" s="1"/>
  <c r="AA7" i="8"/>
  <c r="AY7" i="8" s="1"/>
  <c r="S7" i="8"/>
  <c r="O7" i="8"/>
  <c r="F7" i="8"/>
  <c r="AT7" i="8" s="1"/>
  <c r="AZ6" i="8"/>
  <c r="AX6" i="8"/>
  <c r="AW6" i="8"/>
  <c r="AV6" i="8"/>
  <c r="AU6" i="8"/>
  <c r="AS6" i="8"/>
  <c r="AN6" i="8"/>
  <c r="AR6" i="8" s="1"/>
  <c r="AM6" i="8"/>
  <c r="AQ6" i="8" s="1"/>
  <c r="AL6" i="8"/>
  <c r="AP6" i="8" s="1"/>
  <c r="AK6" i="8"/>
  <c r="AO6" i="8" s="1"/>
  <c r="AA6" i="8"/>
  <c r="S6" i="8"/>
  <c r="O6" i="8"/>
  <c r="F6" i="8"/>
  <c r="AT6" i="8" s="1"/>
  <c r="AZ5" i="8"/>
  <c r="AX5" i="8"/>
  <c r="AW5" i="8"/>
  <c r="AV5" i="8"/>
  <c r="AU5" i="8"/>
  <c r="AS5" i="8"/>
  <c r="AN5" i="8"/>
  <c r="AR5" i="8" s="1"/>
  <c r="AM5" i="8"/>
  <c r="AQ5" i="8" s="1"/>
  <c r="AL5" i="8"/>
  <c r="AP5" i="8" s="1"/>
  <c r="AK5" i="8"/>
  <c r="AO5" i="8" s="1"/>
  <c r="AA5" i="8"/>
  <c r="AY5" i="8" s="1"/>
  <c r="S5" i="8"/>
  <c r="O5" i="8"/>
  <c r="F5" i="8"/>
  <c r="AZ4" i="8"/>
  <c r="AX4" i="8"/>
  <c r="AW4" i="8"/>
  <c r="AV4" i="8"/>
  <c r="AT4" i="8"/>
  <c r="AN4" i="8"/>
  <c r="AR4" i="8" s="1"/>
  <c r="AM4" i="8"/>
  <c r="AQ4" i="8" s="1"/>
  <c r="AL4" i="8"/>
  <c r="AP4" i="8" s="1"/>
  <c r="AK4" i="8"/>
  <c r="AO4" i="8" s="1"/>
  <c r="AA4" i="8"/>
  <c r="AY4" i="8" s="1"/>
  <c r="S4" i="8"/>
  <c r="O4" i="8"/>
  <c r="G4" i="8"/>
  <c r="AU4" i="8" s="1"/>
  <c r="AK4" i="6"/>
  <c r="AO4" i="6"/>
  <c r="AT5" i="8" l="1"/>
  <c r="AT9" i="8"/>
  <c r="AT11" i="8"/>
  <c r="AT13" i="8"/>
  <c r="AT23" i="8"/>
  <c r="AY6" i="8"/>
  <c r="AY8" i="8"/>
  <c r="AY10" i="8"/>
  <c r="AY12" i="8"/>
  <c r="AY14" i="8"/>
  <c r="AY16" i="8"/>
  <c r="AY18" i="8"/>
  <c r="AY20" i="8"/>
  <c r="AY22" i="8"/>
  <c r="AY24" i="8"/>
  <c r="AY26" i="8"/>
  <c r="AY28" i="8"/>
  <c r="AT25" i="8"/>
  <c r="AT17" i="8"/>
  <c r="AT19" i="8"/>
  <c r="G5" i="2"/>
  <c r="H5" i="2" s="1"/>
  <c r="G4" i="2"/>
  <c r="H4" i="2" s="1"/>
  <c r="BE4" i="6"/>
  <c r="AX4" i="6"/>
  <c r="AT4" i="6"/>
  <c r="AS4" i="6"/>
  <c r="AW6" i="6" l="1"/>
  <c r="AY6" i="6"/>
  <c r="AZ6" i="6"/>
  <c r="AW7" i="6"/>
  <c r="AY7" i="6"/>
  <c r="AZ7" i="6"/>
  <c r="AW8" i="6"/>
  <c r="AY8" i="6"/>
  <c r="AZ8" i="6"/>
  <c r="AW9" i="6"/>
  <c r="AY9" i="6"/>
  <c r="AZ9" i="6"/>
  <c r="AW10" i="6"/>
  <c r="AY10" i="6"/>
  <c r="AZ10" i="6"/>
  <c r="AW11" i="6"/>
  <c r="AY11" i="6"/>
  <c r="AZ11" i="6"/>
  <c r="AW12" i="6"/>
  <c r="AY12" i="6"/>
  <c r="AZ12" i="6"/>
  <c r="AW13" i="6"/>
  <c r="AY13" i="6"/>
  <c r="AZ13" i="6"/>
  <c r="AW14" i="6"/>
  <c r="AY14" i="6"/>
  <c r="AZ14" i="6"/>
  <c r="AW15" i="6"/>
  <c r="AY15" i="6"/>
  <c r="AZ15" i="6"/>
  <c r="AW16" i="6"/>
  <c r="AY16" i="6"/>
  <c r="AZ16" i="6"/>
  <c r="AW17" i="6"/>
  <c r="AY17" i="6"/>
  <c r="AZ17" i="6"/>
  <c r="AW18" i="6"/>
  <c r="AY18" i="6"/>
  <c r="AZ18" i="6"/>
  <c r="AW19" i="6"/>
  <c r="AY19" i="6"/>
  <c r="AZ19" i="6"/>
  <c r="AW20" i="6"/>
  <c r="AY20" i="6"/>
  <c r="AZ20" i="6"/>
  <c r="AW21" i="6"/>
  <c r="AY21" i="6"/>
  <c r="AZ21" i="6"/>
  <c r="AW22" i="6"/>
  <c r="AY22" i="6"/>
  <c r="AZ22" i="6"/>
  <c r="AW23" i="6"/>
  <c r="AY23" i="6"/>
  <c r="AZ23" i="6"/>
  <c r="AW24" i="6"/>
  <c r="AY24" i="6"/>
  <c r="AZ24" i="6"/>
  <c r="AW25" i="6"/>
  <c r="AY25" i="6"/>
  <c r="AZ25" i="6"/>
  <c r="AW26" i="6"/>
  <c r="AY26" i="6"/>
  <c r="AZ26" i="6"/>
  <c r="AW27" i="6"/>
  <c r="AY27" i="6"/>
  <c r="AZ27" i="6"/>
  <c r="AW28" i="6"/>
  <c r="AY28" i="6"/>
  <c r="AZ28" i="6"/>
  <c r="AW5" i="6"/>
  <c r="AY5" i="6"/>
  <c r="AZ5" i="6"/>
  <c r="AZ4" i="6"/>
  <c r="AW4" i="6"/>
  <c r="F27" i="6"/>
  <c r="F26" i="6"/>
  <c r="AX26" i="6" s="1"/>
  <c r="F28" i="6"/>
  <c r="AX28" i="6" s="1"/>
  <c r="F25" i="6"/>
  <c r="AX25" i="6" s="1"/>
  <c r="F24" i="6"/>
  <c r="AX24" i="6" s="1"/>
  <c r="F23" i="6"/>
  <c r="F22" i="6"/>
  <c r="AX22" i="6" s="1"/>
  <c r="F21" i="6"/>
  <c r="F20" i="6"/>
  <c r="F19" i="6"/>
  <c r="AX19" i="6" s="1"/>
  <c r="F18" i="6"/>
  <c r="AX18" i="6" s="1"/>
  <c r="F17" i="6"/>
  <c r="F16" i="6"/>
  <c r="AX16" i="6" s="1"/>
  <c r="F15" i="6"/>
  <c r="F14" i="6"/>
  <c r="AX14" i="6" s="1"/>
  <c r="F13" i="6"/>
  <c r="F12" i="6"/>
  <c r="F11" i="6"/>
  <c r="AX11" i="6" s="1"/>
  <c r="F10" i="6"/>
  <c r="AX10" i="6" s="1"/>
  <c r="F9" i="6"/>
  <c r="AX9" i="6" s="1"/>
  <c r="F8" i="6"/>
  <c r="F7" i="6"/>
  <c r="F6" i="6"/>
  <c r="AX6" i="6" s="1"/>
  <c r="F5" i="6"/>
  <c r="G4" i="6"/>
  <c r="AY4" i="6" s="1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BC5" i="6" s="1"/>
  <c r="AA4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AM27" i="6"/>
  <c r="AM21" i="6"/>
  <c r="AM19" i="6"/>
  <c r="AM13" i="6"/>
  <c r="AM11" i="6"/>
  <c r="AM5" i="6"/>
  <c r="BH28" i="6"/>
  <c r="BF28" i="6"/>
  <c r="BE28" i="6"/>
  <c r="BD28" i="6"/>
  <c r="BB28" i="6"/>
  <c r="BA28" i="6"/>
  <c r="AV28" i="6"/>
  <c r="AT28" i="6"/>
  <c r="AS28" i="6"/>
  <c r="AN28" i="6"/>
  <c r="AR28" i="6" s="1"/>
  <c r="AL28" i="6"/>
  <c r="AP28" i="6" s="1"/>
  <c r="AK28" i="6"/>
  <c r="AO28" i="6" s="1"/>
  <c r="BH27" i="6"/>
  <c r="BE27" i="6"/>
  <c r="BD27" i="6"/>
  <c r="BB27" i="6"/>
  <c r="BA27" i="6"/>
  <c r="AV27" i="6"/>
  <c r="AT27" i="6"/>
  <c r="AS27" i="6"/>
  <c r="AN27" i="6"/>
  <c r="AR27" i="6" s="1"/>
  <c r="AL27" i="6"/>
  <c r="AP27" i="6" s="1"/>
  <c r="AK27" i="6"/>
  <c r="AO27" i="6" s="1"/>
  <c r="BH26" i="6"/>
  <c r="BF26" i="6"/>
  <c r="BE26" i="6"/>
  <c r="BD26" i="6"/>
  <c r="BB26" i="6"/>
  <c r="BA26" i="6"/>
  <c r="AV26" i="6"/>
  <c r="AT26" i="6"/>
  <c r="AS26" i="6"/>
  <c r="AN26" i="6"/>
  <c r="AR26" i="6" s="1"/>
  <c r="AL26" i="6"/>
  <c r="AP26" i="6" s="1"/>
  <c r="AK26" i="6"/>
  <c r="AO26" i="6" s="1"/>
  <c r="BH25" i="6"/>
  <c r="BF25" i="6"/>
  <c r="BE25" i="6"/>
  <c r="BD25" i="6"/>
  <c r="BB25" i="6"/>
  <c r="BA25" i="6"/>
  <c r="AV25" i="6"/>
  <c r="AT25" i="6"/>
  <c r="AS25" i="6"/>
  <c r="AN25" i="6"/>
  <c r="AR25" i="6" s="1"/>
  <c r="AL25" i="6"/>
  <c r="AP25" i="6" s="1"/>
  <c r="AK25" i="6"/>
  <c r="AO25" i="6" s="1"/>
  <c r="BH24" i="6"/>
  <c r="BF24" i="6"/>
  <c r="BE24" i="6"/>
  <c r="BD24" i="6"/>
  <c r="BB24" i="6"/>
  <c r="BA24" i="6"/>
  <c r="AV24" i="6"/>
  <c r="AT24" i="6"/>
  <c r="AS24" i="6"/>
  <c r="AN24" i="6"/>
  <c r="AR24" i="6" s="1"/>
  <c r="AL24" i="6"/>
  <c r="AP24" i="6" s="1"/>
  <c r="AK24" i="6"/>
  <c r="AO24" i="6" s="1"/>
  <c r="BH23" i="6"/>
  <c r="BE23" i="6"/>
  <c r="BD23" i="6"/>
  <c r="BB23" i="6"/>
  <c r="BA23" i="6"/>
  <c r="AV23" i="6"/>
  <c r="AT23" i="6"/>
  <c r="AS23" i="6"/>
  <c r="AN23" i="6"/>
  <c r="AR23" i="6" s="1"/>
  <c r="AL23" i="6"/>
  <c r="AP23" i="6" s="1"/>
  <c r="AK23" i="6"/>
  <c r="AO23" i="6" s="1"/>
  <c r="BH22" i="6"/>
  <c r="BF22" i="6"/>
  <c r="BE22" i="6"/>
  <c r="BD22" i="6"/>
  <c r="BB22" i="6"/>
  <c r="BA22" i="6"/>
  <c r="AV22" i="6"/>
  <c r="AT22" i="6"/>
  <c r="AS22" i="6"/>
  <c r="AN22" i="6"/>
  <c r="AR22" i="6" s="1"/>
  <c r="AL22" i="6"/>
  <c r="AP22" i="6" s="1"/>
  <c r="AK22" i="6"/>
  <c r="AO22" i="6" s="1"/>
  <c r="BH21" i="6"/>
  <c r="BE21" i="6"/>
  <c r="BD21" i="6"/>
  <c r="BB21" i="6"/>
  <c r="BA21" i="6"/>
  <c r="AV21" i="6"/>
  <c r="AT21" i="6"/>
  <c r="AS21" i="6"/>
  <c r="AN21" i="6"/>
  <c r="AR21" i="6" s="1"/>
  <c r="AL21" i="6"/>
  <c r="AP21" i="6" s="1"/>
  <c r="AK21" i="6"/>
  <c r="AO21" i="6" s="1"/>
  <c r="BH20" i="6"/>
  <c r="BE20" i="6"/>
  <c r="BD20" i="6"/>
  <c r="BB20" i="6"/>
  <c r="BA20" i="6"/>
  <c r="AV20" i="6"/>
  <c r="AT20" i="6"/>
  <c r="AS20" i="6"/>
  <c r="AN20" i="6"/>
  <c r="AR20" i="6" s="1"/>
  <c r="AL20" i="6"/>
  <c r="AP20" i="6" s="1"/>
  <c r="AK20" i="6"/>
  <c r="AO20" i="6" s="1"/>
  <c r="BH19" i="6"/>
  <c r="BF19" i="6"/>
  <c r="BE19" i="6"/>
  <c r="BD19" i="6"/>
  <c r="BB19" i="6"/>
  <c r="BA19" i="6"/>
  <c r="AV19" i="6"/>
  <c r="AT19" i="6"/>
  <c r="AS19" i="6"/>
  <c r="AN19" i="6"/>
  <c r="AR19" i="6" s="1"/>
  <c r="AL19" i="6"/>
  <c r="AP19" i="6" s="1"/>
  <c r="AK19" i="6"/>
  <c r="AO19" i="6" s="1"/>
  <c r="BH18" i="6"/>
  <c r="BF18" i="6"/>
  <c r="BE18" i="6"/>
  <c r="BD18" i="6"/>
  <c r="BB18" i="6"/>
  <c r="BA18" i="6"/>
  <c r="AV18" i="6"/>
  <c r="AT18" i="6"/>
  <c r="AS18" i="6"/>
  <c r="AN18" i="6"/>
  <c r="AR18" i="6" s="1"/>
  <c r="AL18" i="6"/>
  <c r="AP18" i="6" s="1"/>
  <c r="AK18" i="6"/>
  <c r="AO18" i="6" s="1"/>
  <c r="BH17" i="6"/>
  <c r="BE17" i="6"/>
  <c r="BD17" i="6"/>
  <c r="BB17" i="6"/>
  <c r="BA17" i="6"/>
  <c r="AV17" i="6"/>
  <c r="AT17" i="6"/>
  <c r="AS17" i="6"/>
  <c r="AN17" i="6"/>
  <c r="AR17" i="6" s="1"/>
  <c r="AL17" i="6"/>
  <c r="AP17" i="6" s="1"/>
  <c r="AK17" i="6"/>
  <c r="AO17" i="6" s="1"/>
  <c r="BH16" i="6"/>
  <c r="BF16" i="6"/>
  <c r="BE16" i="6"/>
  <c r="BD16" i="6"/>
  <c r="BB16" i="6"/>
  <c r="BA16" i="6"/>
  <c r="AV16" i="6"/>
  <c r="AT16" i="6"/>
  <c r="AS16" i="6"/>
  <c r="AN16" i="6"/>
  <c r="AR16" i="6" s="1"/>
  <c r="AL16" i="6"/>
  <c r="AP16" i="6" s="1"/>
  <c r="AK16" i="6"/>
  <c r="AO16" i="6" s="1"/>
  <c r="BH15" i="6"/>
  <c r="BE15" i="6"/>
  <c r="BD15" i="6"/>
  <c r="BB15" i="6"/>
  <c r="BA15" i="6"/>
  <c r="AV15" i="6"/>
  <c r="AT15" i="6"/>
  <c r="AS15" i="6"/>
  <c r="AN15" i="6"/>
  <c r="AR15" i="6" s="1"/>
  <c r="AL15" i="6"/>
  <c r="AP15" i="6" s="1"/>
  <c r="AK15" i="6"/>
  <c r="AO15" i="6" s="1"/>
  <c r="BH14" i="6"/>
  <c r="BF14" i="6"/>
  <c r="BE14" i="6"/>
  <c r="BD14" i="6"/>
  <c r="BB14" i="6"/>
  <c r="BA14" i="6"/>
  <c r="AV14" i="6"/>
  <c r="AT14" i="6"/>
  <c r="AS14" i="6"/>
  <c r="AN14" i="6"/>
  <c r="AR14" i="6" s="1"/>
  <c r="AL14" i="6"/>
  <c r="AP14" i="6" s="1"/>
  <c r="AK14" i="6"/>
  <c r="AO14" i="6" s="1"/>
  <c r="BH13" i="6"/>
  <c r="BE13" i="6"/>
  <c r="BD13" i="6"/>
  <c r="BB13" i="6"/>
  <c r="BA13" i="6"/>
  <c r="AV13" i="6"/>
  <c r="AT13" i="6"/>
  <c r="AS13" i="6"/>
  <c r="AN13" i="6"/>
  <c r="AR13" i="6" s="1"/>
  <c r="AL13" i="6"/>
  <c r="AP13" i="6" s="1"/>
  <c r="AK13" i="6"/>
  <c r="AO13" i="6" s="1"/>
  <c r="BH12" i="6"/>
  <c r="BE12" i="6"/>
  <c r="BD12" i="6"/>
  <c r="BB12" i="6"/>
  <c r="BA12" i="6"/>
  <c r="AV12" i="6"/>
  <c r="AT12" i="6"/>
  <c r="AS12" i="6"/>
  <c r="AN12" i="6"/>
  <c r="AR12" i="6" s="1"/>
  <c r="AL12" i="6"/>
  <c r="AP12" i="6" s="1"/>
  <c r="AK12" i="6"/>
  <c r="AO12" i="6" s="1"/>
  <c r="BH11" i="6"/>
  <c r="BF11" i="6"/>
  <c r="BE11" i="6"/>
  <c r="BD11" i="6"/>
  <c r="BB11" i="6"/>
  <c r="BA11" i="6"/>
  <c r="AV11" i="6"/>
  <c r="AT11" i="6"/>
  <c r="AS11" i="6"/>
  <c r="AN11" i="6"/>
  <c r="AR11" i="6" s="1"/>
  <c r="AL11" i="6"/>
  <c r="AP11" i="6" s="1"/>
  <c r="AK11" i="6"/>
  <c r="AO11" i="6" s="1"/>
  <c r="BH10" i="6"/>
  <c r="BF10" i="6"/>
  <c r="BE10" i="6"/>
  <c r="BD10" i="6"/>
  <c r="BB10" i="6"/>
  <c r="BA10" i="6"/>
  <c r="AV10" i="6"/>
  <c r="AT10" i="6"/>
  <c r="AS10" i="6"/>
  <c r="AN10" i="6"/>
  <c r="AR10" i="6" s="1"/>
  <c r="AL10" i="6"/>
  <c r="AP10" i="6" s="1"/>
  <c r="AK10" i="6"/>
  <c r="AO10" i="6" s="1"/>
  <c r="BH9" i="6"/>
  <c r="BF9" i="6"/>
  <c r="BE9" i="6"/>
  <c r="BD9" i="6"/>
  <c r="BB9" i="6"/>
  <c r="BA9" i="6"/>
  <c r="AV9" i="6"/>
  <c r="AT9" i="6"/>
  <c r="AS9" i="6"/>
  <c r="AN9" i="6"/>
  <c r="AR9" i="6" s="1"/>
  <c r="AL9" i="6"/>
  <c r="AP9" i="6" s="1"/>
  <c r="AK9" i="6"/>
  <c r="AO9" i="6" s="1"/>
  <c r="BH8" i="6"/>
  <c r="BE8" i="6"/>
  <c r="BD8" i="6"/>
  <c r="BB8" i="6"/>
  <c r="BA8" i="6"/>
  <c r="AV8" i="6"/>
  <c r="AT8" i="6"/>
  <c r="AS8" i="6"/>
  <c r="AN8" i="6"/>
  <c r="AR8" i="6" s="1"/>
  <c r="AL8" i="6"/>
  <c r="AP8" i="6" s="1"/>
  <c r="AK8" i="6"/>
  <c r="AO8" i="6" s="1"/>
  <c r="BH7" i="6"/>
  <c r="BE7" i="6"/>
  <c r="BD7" i="6"/>
  <c r="BB7" i="6"/>
  <c r="BA7" i="6"/>
  <c r="AV7" i="6"/>
  <c r="AT7" i="6"/>
  <c r="AS7" i="6"/>
  <c r="AN7" i="6"/>
  <c r="AR7" i="6" s="1"/>
  <c r="AL7" i="6"/>
  <c r="AP7" i="6" s="1"/>
  <c r="AK7" i="6"/>
  <c r="AO7" i="6" s="1"/>
  <c r="BH6" i="6"/>
  <c r="BF6" i="6"/>
  <c r="BE6" i="6"/>
  <c r="BD6" i="6"/>
  <c r="BB6" i="6"/>
  <c r="BA6" i="6"/>
  <c r="AV6" i="6"/>
  <c r="AT6" i="6"/>
  <c r="AS6" i="6"/>
  <c r="AN6" i="6"/>
  <c r="AR6" i="6" s="1"/>
  <c r="AL6" i="6"/>
  <c r="AP6" i="6" s="1"/>
  <c r="AK6" i="6"/>
  <c r="AO6" i="6" s="1"/>
  <c r="BH5" i="6"/>
  <c r="BE5" i="6"/>
  <c r="BD5" i="6"/>
  <c r="BB5" i="6"/>
  <c r="BA5" i="6"/>
  <c r="AV5" i="6"/>
  <c r="AT5" i="6"/>
  <c r="AS5" i="6"/>
  <c r="AN5" i="6"/>
  <c r="AR5" i="6" s="1"/>
  <c r="AL5" i="6"/>
  <c r="AP5" i="6" s="1"/>
  <c r="AK5" i="6"/>
  <c r="AO5" i="6" s="1"/>
  <c r="BH4" i="6"/>
  <c r="BF4" i="6"/>
  <c r="BD4" i="6"/>
  <c r="BB4" i="6"/>
  <c r="AV4" i="6"/>
  <c r="AN4" i="6"/>
  <c r="AR4" i="6" s="1"/>
  <c r="AL4" i="6"/>
  <c r="AP4" i="6" s="1"/>
  <c r="G8" i="2"/>
  <c r="H8" i="2" s="1"/>
  <c r="E100" i="5"/>
  <c r="D100" i="5"/>
  <c r="F100" i="5" s="1"/>
  <c r="E96" i="5"/>
  <c r="D96" i="5"/>
  <c r="E92" i="5"/>
  <c r="D92" i="5"/>
  <c r="F92" i="5" s="1"/>
  <c r="E88" i="5"/>
  <c r="D88" i="5"/>
  <c r="E84" i="5"/>
  <c r="D84" i="5"/>
  <c r="F84" i="5" s="1"/>
  <c r="E80" i="5"/>
  <c r="D80" i="5"/>
  <c r="E76" i="5"/>
  <c r="D76" i="5"/>
  <c r="E72" i="5"/>
  <c r="D72" i="5"/>
  <c r="F73" i="5"/>
  <c r="E68" i="5"/>
  <c r="D68" i="5"/>
  <c r="E64" i="5"/>
  <c r="D64" i="5"/>
  <c r="F64" i="5" s="1"/>
  <c r="E56" i="5"/>
  <c r="D56" i="5"/>
  <c r="E60" i="5"/>
  <c r="D60" i="5"/>
  <c r="F60" i="5" s="1"/>
  <c r="E52" i="5"/>
  <c r="D52" i="5"/>
  <c r="E48" i="5"/>
  <c r="D48" i="5"/>
  <c r="F48" i="5" s="1"/>
  <c r="E44" i="5"/>
  <c r="D44" i="5"/>
  <c r="F44" i="5" s="1"/>
  <c r="E40" i="5"/>
  <c r="D40" i="5"/>
  <c r="E36" i="5"/>
  <c r="D36" i="5"/>
  <c r="E32" i="5"/>
  <c r="D32" i="5"/>
  <c r="E24" i="5"/>
  <c r="D24" i="5"/>
  <c r="F24" i="5" s="1"/>
  <c r="E28" i="5"/>
  <c r="D28" i="5"/>
  <c r="E20" i="5"/>
  <c r="D20" i="5"/>
  <c r="E16" i="5"/>
  <c r="D16" i="5"/>
  <c r="E12" i="5"/>
  <c r="D12" i="5"/>
  <c r="E8" i="5"/>
  <c r="D8" i="5"/>
  <c r="E5" i="5"/>
  <c r="D5" i="5"/>
  <c r="F5" i="5" s="1"/>
  <c r="F65" i="5"/>
  <c r="F21" i="5"/>
  <c r="F102" i="5"/>
  <c r="F101" i="5"/>
  <c r="F99" i="5"/>
  <c r="F98" i="5"/>
  <c r="F97" i="5"/>
  <c r="F95" i="5"/>
  <c r="F94" i="5"/>
  <c r="F93" i="5"/>
  <c r="F91" i="5"/>
  <c r="F90" i="5"/>
  <c r="F89" i="5"/>
  <c r="F87" i="5"/>
  <c r="F86" i="5"/>
  <c r="F85" i="5"/>
  <c r="F83" i="5"/>
  <c r="F82" i="5"/>
  <c r="F81" i="5"/>
  <c r="F79" i="5"/>
  <c r="F78" i="5"/>
  <c r="F77" i="5"/>
  <c r="F75" i="5"/>
  <c r="F74" i="5"/>
  <c r="F71" i="5"/>
  <c r="F70" i="5"/>
  <c r="F69" i="5"/>
  <c r="F67" i="5"/>
  <c r="F66" i="5"/>
  <c r="F63" i="5"/>
  <c r="F62" i="5"/>
  <c r="F61" i="5"/>
  <c r="F59" i="5"/>
  <c r="F58" i="5"/>
  <c r="F57" i="5"/>
  <c r="F55" i="5"/>
  <c r="F54" i="5"/>
  <c r="F53" i="5"/>
  <c r="F51" i="5"/>
  <c r="F50" i="5"/>
  <c r="F49" i="5"/>
  <c r="F47" i="5"/>
  <c r="F46" i="5"/>
  <c r="F45" i="5"/>
  <c r="F43" i="5"/>
  <c r="F42" i="5"/>
  <c r="F41" i="5"/>
  <c r="F39" i="5"/>
  <c r="F38" i="5"/>
  <c r="F37" i="5"/>
  <c r="F35" i="5"/>
  <c r="F34" i="5"/>
  <c r="F33" i="5"/>
  <c r="F31" i="5"/>
  <c r="F30" i="5"/>
  <c r="F29" i="5"/>
  <c r="F27" i="5"/>
  <c r="F26" i="5"/>
  <c r="F25" i="5"/>
  <c r="F23" i="5"/>
  <c r="F22" i="5"/>
  <c r="F19" i="5"/>
  <c r="F18" i="5"/>
  <c r="F17" i="5"/>
  <c r="F15" i="5"/>
  <c r="F14" i="5"/>
  <c r="F13" i="5"/>
  <c r="F11" i="5"/>
  <c r="F10" i="5"/>
  <c r="F9" i="5"/>
  <c r="F7" i="5"/>
  <c r="F6" i="5"/>
  <c r="F4" i="5"/>
  <c r="E100" i="4"/>
  <c r="D100" i="4"/>
  <c r="E96" i="4"/>
  <c r="D96" i="4"/>
  <c r="F96" i="4" s="1"/>
  <c r="E92" i="4"/>
  <c r="D92" i="4"/>
  <c r="F92" i="4" s="1"/>
  <c r="E88" i="4"/>
  <c r="D88" i="4"/>
  <c r="F88" i="4" s="1"/>
  <c r="E84" i="4"/>
  <c r="D84" i="4"/>
  <c r="F84" i="4" s="1"/>
  <c r="E80" i="4"/>
  <c r="D80" i="4"/>
  <c r="F80" i="4" s="1"/>
  <c r="E76" i="4"/>
  <c r="D76" i="4"/>
  <c r="E72" i="4"/>
  <c r="D72" i="4"/>
  <c r="E68" i="4"/>
  <c r="D68" i="4"/>
  <c r="F68" i="4" s="1"/>
  <c r="E64" i="4"/>
  <c r="D64" i="4"/>
  <c r="E60" i="4"/>
  <c r="D60" i="4"/>
  <c r="E56" i="4"/>
  <c r="D56" i="4"/>
  <c r="F56" i="4" s="1"/>
  <c r="E52" i="4"/>
  <c r="D52" i="4"/>
  <c r="F52" i="4" s="1"/>
  <c r="E48" i="4"/>
  <c r="D48" i="4"/>
  <c r="F48" i="4" s="1"/>
  <c r="E44" i="4"/>
  <c r="D44" i="4"/>
  <c r="F44" i="4" s="1"/>
  <c r="E40" i="4"/>
  <c r="D40" i="4"/>
  <c r="F40" i="4" s="1"/>
  <c r="E36" i="4"/>
  <c r="D36" i="4"/>
  <c r="F36" i="4" s="1"/>
  <c r="E32" i="4"/>
  <c r="D32" i="4"/>
  <c r="E28" i="4"/>
  <c r="D28" i="4"/>
  <c r="F28" i="4" s="1"/>
  <c r="E24" i="4"/>
  <c r="D24" i="4"/>
  <c r="E21" i="4"/>
  <c r="D21" i="4"/>
  <c r="F21" i="4" s="1"/>
  <c r="E16" i="4"/>
  <c r="D16" i="4"/>
  <c r="E12" i="4"/>
  <c r="D12" i="4"/>
  <c r="F12" i="4" s="1"/>
  <c r="E8" i="4"/>
  <c r="D8" i="4"/>
  <c r="E4" i="4"/>
  <c r="D4" i="4"/>
  <c r="F4" i="4" s="1"/>
  <c r="F102" i="4"/>
  <c r="F101" i="4"/>
  <c r="F99" i="4"/>
  <c r="F98" i="4"/>
  <c r="F97" i="4"/>
  <c r="F95" i="4"/>
  <c r="F94" i="4"/>
  <c r="F93" i="4"/>
  <c r="F91" i="4"/>
  <c r="F90" i="4"/>
  <c r="F89" i="4"/>
  <c r="F87" i="4"/>
  <c r="F86" i="4"/>
  <c r="F85" i="4"/>
  <c r="F83" i="4"/>
  <c r="F82" i="4"/>
  <c r="F81" i="4"/>
  <c r="F79" i="4"/>
  <c r="F78" i="4"/>
  <c r="F77" i="4"/>
  <c r="F75" i="4"/>
  <c r="F74" i="4"/>
  <c r="F73" i="4"/>
  <c r="F71" i="4"/>
  <c r="F70" i="4"/>
  <c r="F69" i="4"/>
  <c r="F67" i="4"/>
  <c r="F66" i="4"/>
  <c r="F65" i="4"/>
  <c r="F63" i="4"/>
  <c r="F62" i="4"/>
  <c r="F61" i="4"/>
  <c r="F59" i="4"/>
  <c r="F58" i="4"/>
  <c r="F57" i="4"/>
  <c r="F55" i="4"/>
  <c r="F54" i="4"/>
  <c r="F53" i="4"/>
  <c r="F51" i="4"/>
  <c r="F50" i="4"/>
  <c r="F49" i="4"/>
  <c r="F47" i="4"/>
  <c r="F46" i="4"/>
  <c r="F45" i="4"/>
  <c r="F43" i="4"/>
  <c r="F42" i="4"/>
  <c r="F41" i="4"/>
  <c r="F39" i="4"/>
  <c r="F38" i="4"/>
  <c r="F37" i="4"/>
  <c r="F35" i="4"/>
  <c r="F34" i="4"/>
  <c r="F33" i="4"/>
  <c r="F31" i="4"/>
  <c r="F30" i="4"/>
  <c r="F29" i="4"/>
  <c r="F27" i="4"/>
  <c r="F26" i="4"/>
  <c r="F25" i="4"/>
  <c r="F23" i="4"/>
  <c r="F22" i="4"/>
  <c r="F20" i="4"/>
  <c r="F19" i="4"/>
  <c r="F18" i="4"/>
  <c r="F17" i="4"/>
  <c r="F15" i="4"/>
  <c r="F14" i="4"/>
  <c r="F13" i="4"/>
  <c r="F11" i="4"/>
  <c r="F10" i="4"/>
  <c r="F9" i="4"/>
  <c r="F7" i="4"/>
  <c r="F6" i="4"/>
  <c r="F5" i="4"/>
  <c r="F3" i="4"/>
  <c r="G102" i="2"/>
  <c r="H102" i="2" s="1"/>
  <c r="G101" i="2"/>
  <c r="H101" i="2" s="1"/>
  <c r="G100" i="2"/>
  <c r="H100" i="2" s="1"/>
  <c r="G99" i="2"/>
  <c r="H99" i="2" s="1"/>
  <c r="G98" i="2"/>
  <c r="H98" i="2" s="1"/>
  <c r="G97" i="2"/>
  <c r="H97" i="2" s="1"/>
  <c r="G96" i="2"/>
  <c r="H96" i="2" s="1"/>
  <c r="G95" i="2"/>
  <c r="H95" i="2" s="1"/>
  <c r="G94" i="2"/>
  <c r="H94" i="2" s="1"/>
  <c r="G93" i="2"/>
  <c r="H93" i="2" s="1"/>
  <c r="G92" i="2"/>
  <c r="H92" i="2" s="1"/>
  <c r="G91" i="2"/>
  <c r="H91" i="2" s="1"/>
  <c r="G90" i="2"/>
  <c r="H90" i="2" s="1"/>
  <c r="G89" i="2"/>
  <c r="H89" i="2" s="1"/>
  <c r="G88" i="2"/>
  <c r="H88" i="2" s="1"/>
  <c r="G87" i="2"/>
  <c r="H87" i="2" s="1"/>
  <c r="G86" i="2"/>
  <c r="H86" i="2" s="1"/>
  <c r="G85" i="2"/>
  <c r="H85" i="2" s="1"/>
  <c r="G84" i="2"/>
  <c r="H84" i="2" s="1"/>
  <c r="G83" i="2"/>
  <c r="H83" i="2" s="1"/>
  <c r="G82" i="2"/>
  <c r="H82" i="2" s="1"/>
  <c r="G81" i="2"/>
  <c r="H81" i="2" s="1"/>
  <c r="G80" i="2"/>
  <c r="H80" i="2" s="1"/>
  <c r="G79" i="2"/>
  <c r="H79" i="2" s="1"/>
  <c r="G78" i="2"/>
  <c r="H78" i="2" s="1"/>
  <c r="G77" i="2"/>
  <c r="H77" i="2" s="1"/>
  <c r="G76" i="2"/>
  <c r="H76" i="2" s="1"/>
  <c r="G75" i="2"/>
  <c r="H75" i="2" s="1"/>
  <c r="G74" i="2"/>
  <c r="H74" i="2" s="1"/>
  <c r="G73" i="2"/>
  <c r="H73" i="2" s="1"/>
  <c r="G72" i="2"/>
  <c r="H72" i="2" s="1"/>
  <c r="G71" i="2"/>
  <c r="H71" i="2" s="1"/>
  <c r="G70" i="2"/>
  <c r="H70" i="2" s="1"/>
  <c r="G69" i="2"/>
  <c r="H69" i="2" s="1"/>
  <c r="G68" i="2"/>
  <c r="H68" i="2" s="1"/>
  <c r="G67" i="2"/>
  <c r="H67" i="2" s="1"/>
  <c r="G66" i="2"/>
  <c r="H66" i="2" s="1"/>
  <c r="G65" i="2"/>
  <c r="H65" i="2" s="1"/>
  <c r="G64" i="2"/>
  <c r="H64" i="2" s="1"/>
  <c r="G63" i="2"/>
  <c r="H63" i="2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55" i="2"/>
  <c r="H55" i="2" s="1"/>
  <c r="G54" i="2"/>
  <c r="H54" i="2" s="1"/>
  <c r="G53" i="2"/>
  <c r="H53" i="2" s="1"/>
  <c r="G52" i="2"/>
  <c r="H5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33" i="2"/>
  <c r="H33" i="2" s="1"/>
  <c r="G32" i="2"/>
  <c r="H32" i="2" s="1"/>
  <c r="G31" i="2"/>
  <c r="H31" i="2" s="1"/>
  <c r="G30" i="2"/>
  <c r="H30" i="2" s="1"/>
  <c r="G29" i="2"/>
  <c r="H29" i="2" s="1"/>
  <c r="G28" i="2"/>
  <c r="H28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7" i="2"/>
  <c r="H7" i="2" s="1"/>
  <c r="G6" i="2"/>
  <c r="H6" i="2" s="1"/>
  <c r="F8" i="4" l="1"/>
  <c r="F24" i="4"/>
  <c r="F76" i="4"/>
  <c r="F100" i="4"/>
  <c r="F32" i="5"/>
  <c r="F56" i="5"/>
  <c r="F80" i="5"/>
  <c r="F88" i="5"/>
  <c r="AU4" i="6"/>
  <c r="BF5" i="6"/>
  <c r="AX5" i="6"/>
  <c r="BF7" i="6"/>
  <c r="AX7" i="6"/>
  <c r="BF8" i="6"/>
  <c r="AX8" i="6"/>
  <c r="BF12" i="6"/>
  <c r="AX12" i="6"/>
  <c r="BF13" i="6"/>
  <c r="AX13" i="6"/>
  <c r="BF15" i="6"/>
  <c r="AX15" i="6"/>
  <c r="BF17" i="6"/>
  <c r="AX17" i="6"/>
  <c r="BF20" i="6"/>
  <c r="AX20" i="6"/>
  <c r="BF21" i="6"/>
  <c r="AX21" i="6"/>
  <c r="BF23" i="6"/>
  <c r="AX23" i="6"/>
  <c r="BF27" i="6"/>
  <c r="AX27" i="6"/>
  <c r="F16" i="5"/>
  <c r="F96" i="5"/>
  <c r="F28" i="5"/>
  <c r="F52" i="5"/>
  <c r="F68" i="5"/>
  <c r="AM4" i="6"/>
  <c r="AQ4" i="6" s="1"/>
  <c r="AM12" i="6"/>
  <c r="AQ12" i="6" s="1"/>
  <c r="AM20" i="6"/>
  <c r="AQ20" i="6" s="1"/>
  <c r="AM28" i="6"/>
  <c r="AQ28" i="6" s="1"/>
  <c r="AM7" i="6"/>
  <c r="AQ7" i="6" s="1"/>
  <c r="AM15" i="6"/>
  <c r="AQ15" i="6" s="1"/>
  <c r="AM23" i="6"/>
  <c r="AQ23" i="6" s="1"/>
  <c r="AM6" i="6"/>
  <c r="AQ6" i="6" s="1"/>
  <c r="AM14" i="6"/>
  <c r="AQ14" i="6" s="1"/>
  <c r="AM22" i="6"/>
  <c r="AQ22" i="6" s="1"/>
  <c r="AM8" i="6"/>
  <c r="AQ8" i="6" s="1"/>
  <c r="AM16" i="6"/>
  <c r="AQ16" i="6" s="1"/>
  <c r="AM24" i="6"/>
  <c r="AQ24" i="6" s="1"/>
  <c r="AU8" i="6"/>
  <c r="AU16" i="6"/>
  <c r="AU24" i="6"/>
  <c r="AU9" i="6"/>
  <c r="AU17" i="6"/>
  <c r="AU25" i="6"/>
  <c r="BC21" i="6"/>
  <c r="AM9" i="6"/>
  <c r="AQ9" i="6" s="1"/>
  <c r="AM17" i="6"/>
  <c r="AQ17" i="6" s="1"/>
  <c r="AM25" i="6"/>
  <c r="AQ25" i="6" s="1"/>
  <c r="AU7" i="6"/>
  <c r="AU15" i="6"/>
  <c r="AU23" i="6"/>
  <c r="AM10" i="6"/>
  <c r="AQ10" i="6" s="1"/>
  <c r="AM18" i="6"/>
  <c r="AQ18" i="6" s="1"/>
  <c r="AM26" i="6"/>
  <c r="AQ26" i="6" s="1"/>
  <c r="BG7" i="6"/>
  <c r="BG15" i="6"/>
  <c r="BG23" i="6"/>
  <c r="BC13" i="6"/>
  <c r="BG6" i="6"/>
  <c r="BG14" i="6"/>
  <c r="BG22" i="6"/>
  <c r="AU10" i="6"/>
  <c r="AU18" i="6"/>
  <c r="AU26" i="6"/>
  <c r="BG8" i="6"/>
  <c r="BG16" i="6"/>
  <c r="BG24" i="6"/>
  <c r="AU11" i="6"/>
  <c r="AU19" i="6"/>
  <c r="AU27" i="6"/>
  <c r="BG9" i="6"/>
  <c r="BG17" i="6"/>
  <c r="BG25" i="6"/>
  <c r="AQ21" i="6"/>
  <c r="AQ13" i="6"/>
  <c r="AQ5" i="6"/>
  <c r="AU12" i="6"/>
  <c r="AU20" i="6"/>
  <c r="AU28" i="6"/>
  <c r="BG10" i="6"/>
  <c r="BG18" i="6"/>
  <c r="BG26" i="6"/>
  <c r="BG21" i="6"/>
  <c r="AU5" i="6"/>
  <c r="AU13" i="6"/>
  <c r="AU21" i="6"/>
  <c r="BC11" i="6"/>
  <c r="BC19" i="6"/>
  <c r="BC27" i="6"/>
  <c r="BG13" i="6"/>
  <c r="AU6" i="6"/>
  <c r="AU14" i="6"/>
  <c r="AU22" i="6"/>
  <c r="BG4" i="6"/>
  <c r="BC12" i="6"/>
  <c r="BC20" i="6"/>
  <c r="BC28" i="6"/>
  <c r="BG5" i="6"/>
  <c r="AQ27" i="6"/>
  <c r="AQ19" i="6"/>
  <c r="AQ11" i="6"/>
  <c r="BC26" i="6"/>
  <c r="BC18" i="6"/>
  <c r="BC10" i="6"/>
  <c r="BG28" i="6"/>
  <c r="BG20" i="6"/>
  <c r="BG12" i="6"/>
  <c r="BC25" i="6"/>
  <c r="BC17" i="6"/>
  <c r="BC9" i="6"/>
  <c r="BG27" i="6"/>
  <c r="BG19" i="6"/>
  <c r="BG11" i="6"/>
  <c r="BC24" i="6"/>
  <c r="BC16" i="6"/>
  <c r="BC8" i="6"/>
  <c r="BC23" i="6"/>
  <c r="BC15" i="6"/>
  <c r="BC7" i="6"/>
  <c r="BC4" i="6"/>
  <c r="BC22" i="6"/>
  <c r="BC14" i="6"/>
  <c r="BC6" i="6"/>
  <c r="F72" i="4"/>
  <c r="F60" i="4"/>
  <c r="F16" i="4"/>
  <c r="F32" i="4"/>
  <c r="F64" i="4"/>
  <c r="F8" i="5"/>
  <c r="F36" i="5"/>
  <c r="F76" i="5"/>
  <c r="F12" i="5"/>
  <c r="F40" i="5"/>
  <c r="F20" i="5"/>
  <c r="F72" i="5"/>
</calcChain>
</file>

<file path=xl/sharedStrings.xml><?xml version="1.0" encoding="utf-8"?>
<sst xmlns="http://schemas.openxmlformats.org/spreadsheetml/2006/main" count="373" uniqueCount="140">
  <si>
    <t>No</t>
  </si>
  <si>
    <t>Perusahaan</t>
  </si>
  <si>
    <t>Tahun</t>
  </si>
  <si>
    <t>Harga Per Saham</t>
  </si>
  <si>
    <t>Total Ekuitas</t>
  </si>
  <si>
    <t>Jumlah Saham Beredar</t>
  </si>
  <si>
    <t>Nilai Buku Per Saham</t>
  </si>
  <si>
    <t>PBV</t>
  </si>
  <si>
    <t>AALI</t>
  </si>
  <si>
    <t>Catatan :</t>
  </si>
  <si>
    <t>Harga Saham Per Saham</t>
  </si>
  <si>
    <t>ADES</t>
  </si>
  <si>
    <t>AISA</t>
  </si>
  <si>
    <t>BISI</t>
  </si>
  <si>
    <t>BTEK</t>
  </si>
  <si>
    <t>CPRO</t>
  </si>
  <si>
    <t>DSNG</t>
  </si>
  <si>
    <t>ICBP</t>
  </si>
  <si>
    <t>INDF</t>
  </si>
  <si>
    <t>JPFA</t>
  </si>
  <si>
    <t>LSIP</t>
  </si>
  <si>
    <t>MAIN</t>
  </si>
  <si>
    <t>MLBI</t>
  </si>
  <si>
    <t>MYOR</t>
  </si>
  <si>
    <t>SIMP</t>
  </si>
  <si>
    <t>SIPD</t>
  </si>
  <si>
    <t>SKBM</t>
  </si>
  <si>
    <t>SKLT</t>
  </si>
  <si>
    <t>SSMS</t>
  </si>
  <si>
    <t>TGKA</t>
  </si>
  <si>
    <t>CLEO</t>
  </si>
  <si>
    <t>CAMP</t>
  </si>
  <si>
    <t>PANI</t>
  </si>
  <si>
    <t>ULTJ</t>
  </si>
  <si>
    <t>UNSP</t>
  </si>
  <si>
    <t>Kinerja Perusahaan (PBV) 2019-2022</t>
  </si>
  <si>
    <t>Nama Perusahaan</t>
  </si>
  <si>
    <t>DKI</t>
  </si>
  <si>
    <t>Jumlah Anggota Komisaris Independen</t>
  </si>
  <si>
    <t>Jumlah Total Dewan Komisaris</t>
  </si>
  <si>
    <t>Dewan Komisaris :</t>
  </si>
  <si>
    <t>Jumlah Total Anggota Dewan Komisaris</t>
  </si>
  <si>
    <t>Good Corporate Governancea (X1)</t>
  </si>
  <si>
    <t>Laba Bersih</t>
  </si>
  <si>
    <t>Total Aset</t>
  </si>
  <si>
    <t>ROA</t>
  </si>
  <si>
    <t>Profitabilitas (Z)</t>
  </si>
  <si>
    <t>CETR</t>
  </si>
  <si>
    <t>DAR</t>
  </si>
  <si>
    <t>05 Mei 2017</t>
  </si>
  <si>
    <t>Indofood CBP Sukses Makmur Tbk</t>
  </si>
  <si>
    <t>07 Okt 2010</t>
  </si>
  <si>
    <t>15 Des 1981</t>
  </si>
  <si>
    <t>27 Des 1996</t>
  </si>
  <si>
    <t>Total Asset</t>
  </si>
  <si>
    <t>Total Ekuitas / Modal</t>
  </si>
  <si>
    <t>Laba Sebelum Pajak</t>
  </si>
  <si>
    <t>Pembayaran Pajak Tunai</t>
  </si>
  <si>
    <t>Total Hutang</t>
  </si>
  <si>
    <t>Harga Per Lembar Saham</t>
  </si>
  <si>
    <t>Uraian Perusahaan</t>
  </si>
  <si>
    <t xml:space="preserve">Leverage </t>
  </si>
  <si>
    <t>Astra Agro Lestari Tbk.</t>
  </si>
  <si>
    <t>09 Des 1997</t>
  </si>
  <si>
    <t>Akasha Wira International Tbk.</t>
  </si>
  <si>
    <t>13 Jun 1994</t>
  </si>
  <si>
    <t>FKS Food Sejahtera Tbk.</t>
  </si>
  <si>
    <t>11 Jun 1997</t>
  </si>
  <si>
    <t>BISI International Tbk.</t>
  </si>
  <si>
    <t>28 Mei 2007</t>
  </si>
  <si>
    <t>Bumi Teknokultura Unggul Tbk</t>
  </si>
  <si>
    <t>14 Mei 2004</t>
  </si>
  <si>
    <t>Central Proteina Prima Tbk.</t>
  </si>
  <si>
    <t>28 Nov 2006</t>
  </si>
  <si>
    <t>Dharma Satya Nusantara Tbk.</t>
  </si>
  <si>
    <t>14 Jun 2013</t>
  </si>
  <si>
    <t>Indofood Sukses Makmur Tbk.</t>
  </si>
  <si>
    <t>14 Jul 1994</t>
  </si>
  <si>
    <t>Japfa Comfeed Indonesia Tbk.</t>
  </si>
  <si>
    <t>23 Okt 1989</t>
  </si>
  <si>
    <t>PP London Sumatra Indonesia Tb</t>
  </si>
  <si>
    <t>05 Jul 1996</t>
  </si>
  <si>
    <t>Malindo Feedmill Tbk.</t>
  </si>
  <si>
    <t>10 Feb 2006</t>
  </si>
  <si>
    <t>Multi Bintang Indonesia Tbk.</t>
  </si>
  <si>
    <t>Mayora Indah Tbk.</t>
  </si>
  <si>
    <t>04 Jul 1990</t>
  </si>
  <si>
    <t>Salim Ivomas Pratama Tbk.</t>
  </si>
  <si>
    <t>09 Jun 2011</t>
  </si>
  <si>
    <t>Sreeya Sewu Indonesia Tbk.</t>
  </si>
  <si>
    <t>Sekar Bumi Tbk.</t>
  </si>
  <si>
    <t>28 Sep 2012</t>
  </si>
  <si>
    <t>Sekar Laut Tbk.</t>
  </si>
  <si>
    <t>08 Sep 1993</t>
  </si>
  <si>
    <t>Sawit Sumbermas Sarana Tbk.</t>
  </si>
  <si>
    <t>12 Des 2013</t>
  </si>
  <si>
    <t>Tigaraksa Satria Tbk.</t>
  </si>
  <si>
    <t>11 Jun 1990</t>
  </si>
  <si>
    <t>Sariguna Primatirta Tbk.</t>
  </si>
  <si>
    <t>Campina Ice Cream Industry Tbk</t>
  </si>
  <si>
    <t>19 Des 2017</t>
  </si>
  <si>
    <t>Pantai Indah Kapuk Dua Tbk.</t>
  </si>
  <si>
    <t>18 Sep 2018</t>
  </si>
  <si>
    <t>Ultrajaya Milk Industry &amp; Trad</t>
  </si>
  <si>
    <t>02 Jul 1990</t>
  </si>
  <si>
    <t>Bakrie Sumatera Plantations Tb</t>
  </si>
  <si>
    <t>06 Mar 1990</t>
  </si>
  <si>
    <t>Kode</t>
  </si>
  <si>
    <t>Tanggal Pencatatan</t>
  </si>
  <si>
    <t xml:space="preserve">Total Hutang </t>
  </si>
  <si>
    <t>Ekuitas / Modal</t>
  </si>
  <si>
    <t>Leverage / DER :</t>
  </si>
  <si>
    <t>DER / Leverage</t>
  </si>
  <si>
    <t>ROA / Profitabilitas</t>
  </si>
  <si>
    <t>Profitabilitas (ROA) 2019-2022</t>
  </si>
  <si>
    <t>Rumus Profitabilitas / ROA :</t>
  </si>
  <si>
    <t>Rumus Kinerja Perusahaan / Price Book Value (PBV) :</t>
  </si>
  <si>
    <t>Catatan (Z)</t>
  </si>
  <si>
    <t>Catatan (Y)</t>
  </si>
  <si>
    <t>Catatan (X2)</t>
  </si>
  <si>
    <t>PBV / Kinerja Perusahaan</t>
  </si>
  <si>
    <t>Pengaruh Good Corporate Governance, Leverage &amp; Corporate Social Rsponsibility Terhadap Kinerja Perusahaan Dengan Profitabilitas Sebagai Variabel Moderasi</t>
  </si>
  <si>
    <t>Catatan (X1)</t>
  </si>
  <si>
    <t>Tgl Pencatatan</t>
  </si>
  <si>
    <t>DKI (X1)</t>
  </si>
  <si>
    <t>Leverage (X2)</t>
  </si>
  <si>
    <t>CSR (X3)</t>
  </si>
  <si>
    <t>Kinerja Perusahaan (Y)</t>
  </si>
  <si>
    <t>Tabulasi Pengolahan</t>
  </si>
  <si>
    <t>X1</t>
  </si>
  <si>
    <t>X2</t>
  </si>
  <si>
    <t>X3</t>
  </si>
  <si>
    <t>Y</t>
  </si>
  <si>
    <t>Z</t>
  </si>
  <si>
    <t>SUB Total (SUM)</t>
  </si>
  <si>
    <t>Input SPSS</t>
  </si>
  <si>
    <t>X1Y</t>
  </si>
  <si>
    <t>X2Y</t>
  </si>
  <si>
    <t>X3Y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</si>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</sst>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(* #,##0_);_(* \(#,##0\);_(* &quot;-&quot;_);_(@_)"/>
    <numFmt numFmtId="166" formatCode="_(* #,##0_);_(* \(#,##0\);_(* &quot;-&quot;??_);_(@_)"/>
    <numFmt numFmtId="167" formatCode="m/d;@"/>
    <numFmt numFmtId="168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vertical="center"/>
    </xf>
    <xf numFmtId="165" fontId="0" fillId="0" borderId="1" xfId="0" applyNumberFormat="1" applyBorder="1"/>
    <xf numFmtId="164" fontId="5" fillId="2" borderId="1" xfId="1" applyNumberFormat="1" applyFont="1" applyFill="1" applyBorder="1"/>
    <xf numFmtId="3" fontId="0" fillId="0" borderId="1" xfId="0" applyNumberFormat="1" applyBorder="1"/>
    <xf numFmtId="43" fontId="0" fillId="2" borderId="1" xfId="1" applyFont="1" applyFill="1" applyBorder="1"/>
    <xf numFmtId="0" fontId="0" fillId="0" borderId="4" xfId="0" applyBorder="1" applyAlignment="1">
      <alignment vertical="top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vertical="center"/>
    </xf>
    <xf numFmtId="164" fontId="0" fillId="2" borderId="1" xfId="1" applyNumberFormat="1" applyFont="1" applyFill="1" applyBorder="1"/>
    <xf numFmtId="164" fontId="0" fillId="0" borderId="1" xfId="1" applyNumberFormat="1" applyFont="1" applyBorder="1"/>
    <xf numFmtId="164" fontId="5" fillId="0" borderId="1" xfId="1" applyNumberFormat="1" applyFont="1" applyBorder="1"/>
    <xf numFmtId="164" fontId="7" fillId="2" borderId="1" xfId="1" applyNumberFormat="1" applyFont="1" applyFill="1" applyBorder="1"/>
    <xf numFmtId="164" fontId="8" fillId="2" borderId="1" xfId="1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Border="1"/>
    <xf numFmtId="43" fontId="0" fillId="0" borderId="0" xfId="1" applyFont="1" applyBorder="1"/>
    <xf numFmtId="0" fontId="9" fillId="0" borderId="5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8" xfId="1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66" fontId="0" fillId="0" borderId="0" xfId="0" applyNumberFormat="1"/>
    <xf numFmtId="166" fontId="0" fillId="0" borderId="1" xfId="1" applyNumberFormat="1" applyFont="1" applyBorder="1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43" fontId="0" fillId="0" borderId="1" xfId="1" applyFont="1" applyBorder="1"/>
    <xf numFmtId="0" fontId="3" fillId="3" borderId="1" xfId="0" applyFont="1" applyFill="1" applyBorder="1" applyAlignment="1">
      <alignment horizontal="center" vertical="center"/>
    </xf>
    <xf numFmtId="166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1" fontId="3" fillId="3" borderId="1" xfId="1" applyNumberFormat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43" fontId="0" fillId="0" borderId="1" xfId="1" applyFont="1" applyFill="1" applyBorder="1"/>
    <xf numFmtId="43" fontId="0" fillId="0" borderId="0" xfId="1" applyFont="1" applyFill="1"/>
    <xf numFmtId="164" fontId="0" fillId="0" borderId="1" xfId="1" applyNumberFormat="1" applyFont="1" applyFill="1" applyBorder="1"/>
    <xf numFmtId="164" fontId="0" fillId="0" borderId="0" xfId="1" applyNumberFormat="1" applyFont="1" applyFill="1"/>
    <xf numFmtId="1" fontId="3" fillId="3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6" fontId="0" fillId="0" borderId="1" xfId="0" applyNumberFormat="1" applyBorder="1"/>
    <xf numFmtId="0" fontId="6" fillId="0" borderId="4" xfId="0" applyFont="1" applyBorder="1" applyAlignment="1">
      <alignment vertical="top"/>
    </xf>
    <xf numFmtId="0" fontId="1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167" fontId="0" fillId="0" borderId="1" xfId="0" applyNumberFormat="1" applyBorder="1" applyAlignment="1">
      <alignment horizontal="center" vertical="center"/>
    </xf>
    <xf numFmtId="43" fontId="0" fillId="0" borderId="1" xfId="0" applyNumberFormat="1" applyBorder="1"/>
    <xf numFmtId="0" fontId="3" fillId="0" borderId="0" xfId="0" applyFont="1" applyAlignment="1">
      <alignment horizontal="center" vertical="center"/>
    </xf>
    <xf numFmtId="43" fontId="0" fillId="0" borderId="4" xfId="1" applyFont="1" applyFill="1" applyBorder="1"/>
    <xf numFmtId="43" fontId="0" fillId="0" borderId="0" xfId="1" applyFont="1" applyFill="1" applyBorder="1"/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" fontId="0" fillId="0" borderId="1" xfId="1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164" fontId="3" fillId="3" borderId="1" xfId="1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2" xfId="1" applyNumberFormat="1" applyFont="1" applyFill="1" applyBorder="1" applyAlignment="1">
      <alignment horizontal="center"/>
    </xf>
    <xf numFmtId="164" fontId="3" fillId="3" borderId="13" xfId="1" applyNumberFormat="1" applyFont="1" applyFill="1" applyBorder="1" applyAlignment="1">
      <alignment horizontal="center"/>
    </xf>
    <xf numFmtId="164" fontId="3" fillId="3" borderId="14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0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10" fillId="3" borderId="12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8" fontId="0" fillId="0" borderId="1" xfId="1" applyNumberFormat="1" applyFont="1" applyBorder="1"/>
    <xf numFmtId="164" fontId="3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4049E-EBDF-4F32-9FFA-47841B6D9BF9}">
  <dimension ref="A1:BC28"/>
  <sheetViews>
    <sheetView topLeftCell="AJ1" workbookViewId="0">
      <selection activeCell="AU21" sqref="AU21"/>
    </sheetView>
  </sheetViews>
  <sheetFormatPr defaultRowHeight="15" x14ac:dyDescent="0.25"/>
  <cols>
    <col min="1" max="1" width="3.7109375" bestFit="1" customWidth="1"/>
    <col min="2" max="2" width="6.28515625" style="40" bestFit="1" customWidth="1"/>
    <col min="3" max="3" width="29" bestFit="1" customWidth="1"/>
    <col min="4" max="4" width="14.85546875" bestFit="1" customWidth="1"/>
    <col min="5" max="8" width="19.5703125" style="44" bestFit="1" customWidth="1"/>
    <col min="9" max="16" width="18.7109375" style="44" bestFit="1" customWidth="1"/>
    <col min="17" max="22" width="17.7109375" style="44" bestFit="1" customWidth="1"/>
    <col min="23" max="23" width="18.7109375" style="44" bestFit="1" customWidth="1"/>
    <col min="24" max="24" width="17.7109375" style="44" bestFit="1" customWidth="1"/>
    <col min="25" max="28" width="18.7109375" style="44" bestFit="1" customWidth="1"/>
    <col min="29" max="32" width="15.140625" style="44" bestFit="1" customWidth="1"/>
    <col min="33" max="36" width="7.85546875" style="44" bestFit="1" customWidth="1"/>
    <col min="37" max="37" width="6.85546875" style="44" bestFit="1" customWidth="1"/>
    <col min="38" max="40" width="7.85546875" style="44" bestFit="1" customWidth="1"/>
    <col min="41" max="44" width="6.7109375" style="44" bestFit="1" customWidth="1"/>
    <col min="45" max="48" width="5.7109375" style="44" bestFit="1" customWidth="1"/>
    <col min="49" max="52" width="7.7109375" style="44" bestFit="1" customWidth="1"/>
    <col min="54" max="54" width="44.7109375" bestFit="1" customWidth="1"/>
    <col min="55" max="55" width="33.28515625" bestFit="1" customWidth="1"/>
  </cols>
  <sheetData>
    <row r="1" spans="1:55" ht="18.75" x14ac:dyDescent="0.25">
      <c r="A1" s="79" t="s">
        <v>121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</row>
    <row r="2" spans="1:55" ht="15.75" x14ac:dyDescent="0.25">
      <c r="A2" s="81" t="s">
        <v>0</v>
      </c>
      <c r="B2" s="81" t="s">
        <v>107</v>
      </c>
      <c r="C2" s="81" t="s">
        <v>60</v>
      </c>
      <c r="D2" s="82" t="s">
        <v>123</v>
      </c>
      <c r="E2" s="76" t="s">
        <v>54</v>
      </c>
      <c r="F2" s="76"/>
      <c r="G2" s="76"/>
      <c r="H2" s="76"/>
      <c r="I2" s="76" t="s">
        <v>55</v>
      </c>
      <c r="J2" s="76"/>
      <c r="K2" s="76"/>
      <c r="L2" s="76"/>
      <c r="M2" s="76" t="s">
        <v>56</v>
      </c>
      <c r="N2" s="76"/>
      <c r="O2" s="76"/>
      <c r="P2" s="76"/>
      <c r="Q2" s="76" t="s">
        <v>57</v>
      </c>
      <c r="R2" s="76"/>
      <c r="S2" s="76"/>
      <c r="T2" s="76"/>
      <c r="U2" s="83" t="s">
        <v>43</v>
      </c>
      <c r="V2" s="84"/>
      <c r="W2" s="84"/>
      <c r="X2" s="85"/>
      <c r="Y2" s="76" t="s">
        <v>58</v>
      </c>
      <c r="Z2" s="76"/>
      <c r="AA2" s="76"/>
      <c r="AB2" s="76"/>
      <c r="AC2" s="76" t="s">
        <v>5</v>
      </c>
      <c r="AD2" s="76"/>
      <c r="AE2" s="76"/>
      <c r="AF2" s="76"/>
      <c r="AG2" s="76" t="s">
        <v>59</v>
      </c>
      <c r="AH2" s="76"/>
      <c r="AI2" s="76"/>
      <c r="AJ2" s="76"/>
      <c r="AK2" s="76" t="s">
        <v>6</v>
      </c>
      <c r="AL2" s="76"/>
      <c r="AM2" s="76"/>
      <c r="AN2" s="76"/>
      <c r="AO2" s="76" t="s">
        <v>120</v>
      </c>
      <c r="AP2" s="76"/>
      <c r="AQ2" s="76"/>
      <c r="AR2" s="76"/>
      <c r="AS2" s="76" t="s">
        <v>113</v>
      </c>
      <c r="AT2" s="76"/>
      <c r="AU2" s="76"/>
      <c r="AV2" s="76"/>
      <c r="AW2" s="76" t="s">
        <v>112</v>
      </c>
      <c r="AX2" s="76"/>
      <c r="AY2" s="76"/>
      <c r="AZ2" s="76"/>
    </row>
    <row r="3" spans="1:55" ht="15.75" x14ac:dyDescent="0.25">
      <c r="A3" s="81"/>
      <c r="B3" s="81"/>
      <c r="C3" s="81"/>
      <c r="D3" s="82"/>
      <c r="E3" s="45">
        <v>2019</v>
      </c>
      <c r="F3" s="45">
        <v>2020</v>
      </c>
      <c r="G3" s="45">
        <v>2021</v>
      </c>
      <c r="H3" s="45">
        <v>2022</v>
      </c>
      <c r="I3" s="45">
        <v>2019</v>
      </c>
      <c r="J3" s="45">
        <v>2020</v>
      </c>
      <c r="K3" s="45">
        <v>2021</v>
      </c>
      <c r="L3" s="45">
        <v>2022</v>
      </c>
      <c r="M3" s="45">
        <v>2019</v>
      </c>
      <c r="N3" s="45">
        <v>2020</v>
      </c>
      <c r="O3" s="45">
        <v>2021</v>
      </c>
      <c r="P3" s="45">
        <v>2022</v>
      </c>
      <c r="Q3" s="45">
        <v>2019</v>
      </c>
      <c r="R3" s="45">
        <v>2020</v>
      </c>
      <c r="S3" s="45">
        <v>2021</v>
      </c>
      <c r="T3" s="45">
        <v>2022</v>
      </c>
      <c r="U3" s="45">
        <v>2019</v>
      </c>
      <c r="V3" s="45">
        <v>2020</v>
      </c>
      <c r="W3" s="45">
        <v>2021</v>
      </c>
      <c r="X3" s="45">
        <v>2022</v>
      </c>
      <c r="Y3" s="45">
        <v>2019</v>
      </c>
      <c r="Z3" s="45">
        <v>2020</v>
      </c>
      <c r="AA3" s="45">
        <v>2021</v>
      </c>
      <c r="AB3" s="45">
        <v>2022</v>
      </c>
      <c r="AC3" s="45">
        <v>2019</v>
      </c>
      <c r="AD3" s="45">
        <v>2020</v>
      </c>
      <c r="AE3" s="45">
        <v>2021</v>
      </c>
      <c r="AF3" s="45">
        <v>2022</v>
      </c>
      <c r="AG3" s="45">
        <v>2019</v>
      </c>
      <c r="AH3" s="45">
        <v>2020</v>
      </c>
      <c r="AI3" s="45">
        <v>2021</v>
      </c>
      <c r="AJ3" s="45">
        <v>2022</v>
      </c>
      <c r="AK3" s="45">
        <v>2019</v>
      </c>
      <c r="AL3" s="45">
        <v>2020</v>
      </c>
      <c r="AM3" s="45">
        <v>2021</v>
      </c>
      <c r="AN3" s="45">
        <v>2022</v>
      </c>
      <c r="AO3" s="45">
        <v>2019</v>
      </c>
      <c r="AP3" s="45">
        <v>2020</v>
      </c>
      <c r="AQ3" s="45">
        <v>2021</v>
      </c>
      <c r="AR3" s="45">
        <v>2022</v>
      </c>
      <c r="AS3" s="45">
        <v>2019</v>
      </c>
      <c r="AT3" s="45">
        <v>2020</v>
      </c>
      <c r="AU3" s="45">
        <v>2021</v>
      </c>
      <c r="AV3" s="45">
        <v>2022</v>
      </c>
      <c r="AW3" s="45">
        <v>2019</v>
      </c>
      <c r="AX3" s="45">
        <v>2020</v>
      </c>
      <c r="AY3" s="45">
        <v>2021</v>
      </c>
      <c r="AZ3" s="45">
        <v>2022</v>
      </c>
      <c r="BB3" s="63" t="s">
        <v>122</v>
      </c>
      <c r="BC3" s="64"/>
    </row>
    <row r="4" spans="1:55" x14ac:dyDescent="0.25">
      <c r="A4" s="2">
        <v>1</v>
      </c>
      <c r="B4" s="2" t="s">
        <v>8</v>
      </c>
      <c r="C4" s="47" t="s">
        <v>62</v>
      </c>
      <c r="D4" s="65" t="s">
        <v>63</v>
      </c>
      <c r="E4" s="48">
        <v>27781231000000</v>
      </c>
      <c r="F4" s="48">
        <v>30399906000000</v>
      </c>
      <c r="G4" s="48">
        <f>F4</f>
        <v>30399906000000</v>
      </c>
      <c r="H4" s="48">
        <v>29249340000000</v>
      </c>
      <c r="I4" s="43">
        <v>18978527000000</v>
      </c>
      <c r="J4" s="43">
        <v>19247794000000</v>
      </c>
      <c r="K4" s="43">
        <v>21171173000000</v>
      </c>
      <c r="L4" s="43">
        <v>22243221000000</v>
      </c>
      <c r="M4" s="43">
        <v>285132249695</v>
      </c>
      <c r="N4" s="43">
        <v>232864791126</v>
      </c>
      <c r="O4" s="43">
        <f>N4</f>
        <v>232864791126</v>
      </c>
      <c r="P4" s="43">
        <v>236334817214</v>
      </c>
      <c r="Q4" s="43">
        <v>51024771845</v>
      </c>
      <c r="R4" s="43">
        <v>68470778126</v>
      </c>
      <c r="S4" s="43">
        <f>R4</f>
        <v>68470778126</v>
      </c>
      <c r="T4" s="43">
        <v>67126869331</v>
      </c>
      <c r="U4" s="43">
        <v>893779000000</v>
      </c>
      <c r="V4" s="43">
        <v>2067362000000</v>
      </c>
      <c r="W4" s="43">
        <v>2067362000000</v>
      </c>
      <c r="X4" s="43">
        <v>1792050000000</v>
      </c>
      <c r="Y4" s="43">
        <v>261784845240</v>
      </c>
      <c r="Z4" s="43">
        <v>305958833204</v>
      </c>
      <c r="AA4" s="43">
        <f>Z4</f>
        <v>305958833204</v>
      </c>
      <c r="AB4" s="43">
        <v>310020233374</v>
      </c>
      <c r="AC4" s="43">
        <v>1924688333</v>
      </c>
      <c r="AD4" s="43">
        <v>1924688333</v>
      </c>
      <c r="AE4" s="43">
        <v>1924688333</v>
      </c>
      <c r="AF4" s="43">
        <v>1924688333</v>
      </c>
      <c r="AG4" s="43">
        <v>14575</v>
      </c>
      <c r="AH4" s="43">
        <v>12325</v>
      </c>
      <c r="AI4" s="43">
        <v>9500</v>
      </c>
      <c r="AJ4" s="43">
        <v>8025</v>
      </c>
      <c r="AK4" s="43">
        <f>I4/AC4</f>
        <v>9860.5715401299731</v>
      </c>
      <c r="AL4" s="43">
        <f>J4/AD4</f>
        <v>10000.473151930308</v>
      </c>
      <c r="AM4" s="43">
        <f>K4/AE4</f>
        <v>10999.792868802098</v>
      </c>
      <c r="AN4" s="43">
        <f>L4/AF4</f>
        <v>11556.79110151285</v>
      </c>
      <c r="AO4" s="41">
        <f>AG4/AK4</f>
        <v>1.478109046791408</v>
      </c>
      <c r="AP4" s="41">
        <f>AH4/AL4</f>
        <v>1.2324416867836907</v>
      </c>
      <c r="AQ4" s="41">
        <f>AI4/AM4</f>
        <v>0.8636526263093689</v>
      </c>
      <c r="AR4" s="41">
        <f>AJ4/AN4</f>
        <v>0.69439690736899118</v>
      </c>
      <c r="AS4" s="41">
        <f>U4/E4*100%</f>
        <v>3.2172044500115925E-2</v>
      </c>
      <c r="AT4" s="41">
        <f>V4/F4*100%</f>
        <v>6.8005539227654191E-2</v>
      </c>
      <c r="AU4" s="41">
        <f t="shared" ref="AU4:AV19" si="0">W4/G4*100%</f>
        <v>6.8005539227654191E-2</v>
      </c>
      <c r="AV4" s="41">
        <f t="shared" si="0"/>
        <v>6.1268049125211027E-2</v>
      </c>
      <c r="AW4" s="41">
        <f t="shared" ref="AW4:AZ5" si="1">Y4/I4</f>
        <v>1.3793738852335589E-2</v>
      </c>
      <c r="AX4" s="41">
        <f t="shared" si="1"/>
        <v>1.5895786977146577E-2</v>
      </c>
      <c r="AY4" s="41">
        <f t="shared" si="1"/>
        <v>1.4451671298704139E-2</v>
      </c>
      <c r="AZ4" s="41">
        <f t="shared" si="1"/>
        <v>1.393774010400742E-2</v>
      </c>
      <c r="BB4" s="49" t="s">
        <v>40</v>
      </c>
      <c r="BC4" s="58" t="s">
        <v>38</v>
      </c>
    </row>
    <row r="5" spans="1:55" x14ac:dyDescent="0.25">
      <c r="A5" s="2">
        <v>2</v>
      </c>
      <c r="B5" s="2" t="s">
        <v>11</v>
      </c>
      <c r="C5" s="47" t="s">
        <v>64</v>
      </c>
      <c r="D5" s="65" t="s">
        <v>65</v>
      </c>
      <c r="E5" s="26">
        <v>958791000000</v>
      </c>
      <c r="F5" s="48">
        <f t="shared" ref="F5:F28" si="2">E5</f>
        <v>958791000000</v>
      </c>
      <c r="G5" s="26">
        <v>1304108000000</v>
      </c>
      <c r="H5" s="26">
        <v>1645582000000</v>
      </c>
      <c r="I5" s="43">
        <v>4017310000004</v>
      </c>
      <c r="J5" s="43">
        <v>2985210000004</v>
      </c>
      <c r="K5" s="43">
        <v>2238690000003</v>
      </c>
      <c r="L5" s="43">
        <v>4192710000005</v>
      </c>
      <c r="M5" s="43">
        <v>172342839552</v>
      </c>
      <c r="N5" s="43">
        <v>168613556985</v>
      </c>
      <c r="O5" s="43">
        <f t="shared" ref="O5:O28" si="3">N5</f>
        <v>168613556985</v>
      </c>
      <c r="P5" s="43">
        <v>229981620687</v>
      </c>
      <c r="Q5" s="43">
        <v>27000838885</v>
      </c>
      <c r="R5" s="43">
        <v>28882717979</v>
      </c>
      <c r="S5" s="43">
        <f t="shared" ref="S5:S28" si="4">R5</f>
        <v>28882717979</v>
      </c>
      <c r="T5" s="43">
        <v>39838906262</v>
      </c>
      <c r="U5" s="43">
        <v>135789000000</v>
      </c>
      <c r="V5" s="43">
        <v>135789000000</v>
      </c>
      <c r="W5" s="43">
        <v>265758000000</v>
      </c>
      <c r="X5" s="43">
        <v>364972000000</v>
      </c>
      <c r="Y5" s="43">
        <v>478844867693</v>
      </c>
      <c r="Z5" s="43">
        <v>416194010942</v>
      </c>
      <c r="AA5" s="43">
        <f t="shared" ref="AA5:AA28" si="5">Z5</f>
        <v>416194010942</v>
      </c>
      <c r="AB5" s="43">
        <v>346601683606</v>
      </c>
      <c r="AC5" s="43">
        <v>589896800</v>
      </c>
      <c r="AD5" s="43">
        <v>589896800</v>
      </c>
      <c r="AE5" s="43">
        <v>589896800</v>
      </c>
      <c r="AF5" s="43">
        <v>589896800</v>
      </c>
      <c r="AG5" s="43">
        <v>10125</v>
      </c>
      <c r="AH5" s="43">
        <v>10300</v>
      </c>
      <c r="AI5" s="43">
        <v>10300</v>
      </c>
      <c r="AJ5" s="43">
        <v>10300</v>
      </c>
      <c r="AK5" s="43">
        <f t="shared" ref="AK5:AK28" si="6">I5/AC5</f>
        <v>6810.1912063330401</v>
      </c>
      <c r="AL5" s="43">
        <f t="shared" ref="AL5:AL28" si="7">J5/AD5</f>
        <v>5060.5631357959564</v>
      </c>
      <c r="AM5" s="43">
        <f t="shared" ref="AM5:AM28" si="8">K5/AE5</f>
        <v>3795.0536432864187</v>
      </c>
      <c r="AN5" s="43">
        <f t="shared" ref="AN5:AN28" si="9">L5/AF5</f>
        <v>7107.5313512549992</v>
      </c>
      <c r="AO5" s="41">
        <f t="shared" ref="AO5:AO28" si="10">AG5/AK5</f>
        <v>1.4867423972743086</v>
      </c>
      <c r="AP5" s="41">
        <f t="shared" ref="AP5:AP28" si="11">AH5/AL5</f>
        <v>2.0353466054287161</v>
      </c>
      <c r="AQ5" s="41">
        <f t="shared" ref="AQ5:AQ28" si="12">AI5/AM5</f>
        <v>2.7140591327927752</v>
      </c>
      <c r="AR5" s="41">
        <f t="shared" ref="AR5:AR28" si="13">AJ5/AN5</f>
        <v>1.4491670160809487</v>
      </c>
      <c r="AS5" s="41">
        <f>U5/E5*100%</f>
        <v>0.14162523427942064</v>
      </c>
      <c r="AT5" s="41">
        <f t="shared" ref="AT5:AV20" si="14">V5/F5*100%</f>
        <v>0.14162523427942064</v>
      </c>
      <c r="AU5" s="41">
        <f t="shared" si="0"/>
        <v>0.2037852693181853</v>
      </c>
      <c r="AV5" s="41">
        <f t="shared" si="0"/>
        <v>0.22178900838730614</v>
      </c>
      <c r="AW5" s="41">
        <f t="shared" si="1"/>
        <v>0.11919539883467375</v>
      </c>
      <c r="AX5" s="41">
        <f t="shared" si="1"/>
        <v>0.13941867102865202</v>
      </c>
      <c r="AY5" s="41">
        <f t="shared" si="1"/>
        <v>0.18590962167224684</v>
      </c>
      <c r="AZ5" s="41">
        <f t="shared" si="1"/>
        <v>8.26676978864712E-2</v>
      </c>
      <c r="BB5" s="51"/>
      <c r="BC5" s="59" t="s">
        <v>39</v>
      </c>
    </row>
    <row r="6" spans="1:55" x14ac:dyDescent="0.25">
      <c r="A6" s="2">
        <v>3</v>
      </c>
      <c r="B6" s="2" t="s">
        <v>12</v>
      </c>
      <c r="C6" s="47" t="s">
        <v>66</v>
      </c>
      <c r="D6" s="65" t="s">
        <v>67</v>
      </c>
      <c r="E6" s="26">
        <v>2914979000000</v>
      </c>
      <c r="F6" s="48">
        <f t="shared" si="2"/>
        <v>2914979000000</v>
      </c>
      <c r="G6" s="26">
        <v>3132202000000</v>
      </c>
      <c r="H6" s="26">
        <v>3410481000000</v>
      </c>
      <c r="I6" s="43">
        <v>3050250000000</v>
      </c>
      <c r="J6" s="43">
        <v>2458387000000</v>
      </c>
      <c r="K6" s="43">
        <v>2728045000000</v>
      </c>
      <c r="L6" s="43">
        <v>3050250000000</v>
      </c>
      <c r="M6" s="43">
        <v>10763692936</v>
      </c>
      <c r="N6" s="43">
        <v>3715043422</v>
      </c>
      <c r="O6" s="43">
        <f t="shared" si="3"/>
        <v>3715043422</v>
      </c>
      <c r="P6" s="43">
        <v>10749861691</v>
      </c>
      <c r="Q6" s="43">
        <v>2620999274</v>
      </c>
      <c r="R6" s="43">
        <v>1758183009</v>
      </c>
      <c r="S6" s="43">
        <f t="shared" si="4"/>
        <v>1758183009</v>
      </c>
      <c r="T6" s="43">
        <v>1564059916</v>
      </c>
      <c r="U6" s="43">
        <v>275667000000</v>
      </c>
      <c r="V6" s="43">
        <v>275667000000</v>
      </c>
      <c r="W6" s="43">
        <v>380992000000</v>
      </c>
      <c r="X6" s="43">
        <v>523242000000</v>
      </c>
      <c r="Y6" s="43">
        <v>141081394549</v>
      </c>
      <c r="Z6" s="43">
        <v>151685431882</v>
      </c>
      <c r="AA6" s="43">
        <f t="shared" si="5"/>
        <v>151685431882</v>
      </c>
      <c r="AB6" s="43">
        <v>151852174493</v>
      </c>
      <c r="AC6" s="43">
        <v>931180000</v>
      </c>
      <c r="AD6" s="43">
        <v>931180000</v>
      </c>
      <c r="AE6" s="43">
        <v>931180000</v>
      </c>
      <c r="AF6" s="43">
        <v>931180000</v>
      </c>
      <c r="AG6" s="43">
        <v>5064</v>
      </c>
      <c r="AH6" s="43">
        <v>12100</v>
      </c>
      <c r="AI6" s="43">
        <v>12100</v>
      </c>
      <c r="AJ6" s="43">
        <v>12100</v>
      </c>
      <c r="AK6" s="43">
        <f t="shared" si="6"/>
        <v>3275.6824674069462</v>
      </c>
      <c r="AL6" s="43">
        <f t="shared" si="7"/>
        <v>2640.0771064670635</v>
      </c>
      <c r="AM6" s="43">
        <f t="shared" si="8"/>
        <v>2929.6645116948389</v>
      </c>
      <c r="AN6" s="43">
        <f t="shared" si="9"/>
        <v>3275.6824674069462</v>
      </c>
      <c r="AO6" s="41">
        <f t="shared" si="10"/>
        <v>1.5459373887386278</v>
      </c>
      <c r="AP6" s="41">
        <f t="shared" si="11"/>
        <v>4.5831994718488174</v>
      </c>
      <c r="AQ6" s="41">
        <f t="shared" si="12"/>
        <v>4.1301657414008934</v>
      </c>
      <c r="AR6" s="41">
        <f t="shared" si="13"/>
        <v>3.6938867305958527</v>
      </c>
      <c r="AS6" s="41">
        <f t="shared" ref="AS6:AV28" si="15">U6/E6*100%</f>
        <v>9.4569120395035441E-2</v>
      </c>
      <c r="AT6" s="41">
        <f t="shared" si="14"/>
        <v>9.4569120395035441E-2</v>
      </c>
      <c r="AU6" s="41">
        <f t="shared" si="0"/>
        <v>0.1216371102502329</v>
      </c>
      <c r="AV6" s="41">
        <f t="shared" si="0"/>
        <v>0.1534217607428395</v>
      </c>
      <c r="AW6" s="41">
        <f t="shared" ref="AW6:AW28" si="16">Y6/I6</f>
        <v>4.6252403753462831E-2</v>
      </c>
      <c r="AX6" s="41">
        <f t="shared" ref="AX6:AX28" si="17">Z6/J6</f>
        <v>6.1701201593565215E-2</v>
      </c>
      <c r="AY6" s="41">
        <f t="shared" ref="AY6:AY28" si="18">AA6/K6</f>
        <v>5.5602246987128144E-2</v>
      </c>
      <c r="AZ6" s="41">
        <f t="shared" ref="AZ6:AZ28" si="19">AB6/L6</f>
        <v>4.9783517578231296E-2</v>
      </c>
    </row>
    <row r="7" spans="1:55" x14ac:dyDescent="0.25">
      <c r="A7" s="2">
        <v>4</v>
      </c>
      <c r="B7" s="2" t="s">
        <v>13</v>
      </c>
      <c r="C7" s="47" t="s">
        <v>68</v>
      </c>
      <c r="D7" s="65" t="s">
        <v>69</v>
      </c>
      <c r="E7" s="26">
        <v>1086873666641</v>
      </c>
      <c r="F7" s="48">
        <f t="shared" si="2"/>
        <v>1086873666641</v>
      </c>
      <c r="G7" s="26">
        <v>1147260611703</v>
      </c>
      <c r="H7" s="26">
        <v>1074777460412</v>
      </c>
      <c r="I7" s="43">
        <v>2316586000000</v>
      </c>
      <c r="J7" s="43">
        <v>2458387000000</v>
      </c>
      <c r="K7" s="43">
        <v>2728045000000</v>
      </c>
      <c r="L7" s="43">
        <v>3050250000000</v>
      </c>
      <c r="M7" s="43">
        <v>412437215000</v>
      </c>
      <c r="N7" s="43">
        <v>164704480000</v>
      </c>
      <c r="O7" s="43">
        <f t="shared" si="3"/>
        <v>164704480000</v>
      </c>
      <c r="P7" s="43">
        <v>240865871000</v>
      </c>
      <c r="Q7" s="43">
        <v>87631571000</v>
      </c>
      <c r="R7" s="43">
        <v>59940288000</v>
      </c>
      <c r="S7" s="43">
        <f t="shared" si="4"/>
        <v>59940288000</v>
      </c>
      <c r="T7" s="43">
        <v>52487053000</v>
      </c>
      <c r="U7" s="43">
        <v>44045828312</v>
      </c>
      <c r="V7" s="43">
        <v>44045828312</v>
      </c>
      <c r="W7" s="43">
        <v>100066615090</v>
      </c>
      <c r="X7" s="43">
        <v>121257336904</v>
      </c>
      <c r="Y7" s="43">
        <v>212420390000</v>
      </c>
      <c r="Z7" s="43">
        <v>205681950000</v>
      </c>
      <c r="AA7" s="43">
        <f t="shared" si="5"/>
        <v>205681950000</v>
      </c>
      <c r="AB7" s="43">
        <v>298548048000</v>
      </c>
      <c r="AC7" s="43">
        <v>3000000000</v>
      </c>
      <c r="AD7" s="43">
        <v>3000000000</v>
      </c>
      <c r="AE7" s="43">
        <v>3000000000</v>
      </c>
      <c r="AF7" s="43">
        <v>3000000000</v>
      </c>
      <c r="AG7" s="43">
        <v>1050</v>
      </c>
      <c r="AH7" s="43">
        <v>1030</v>
      </c>
      <c r="AI7" s="43">
        <v>995</v>
      </c>
      <c r="AJ7" s="43">
        <v>1600</v>
      </c>
      <c r="AK7" s="43">
        <f t="shared" si="6"/>
        <v>772.19533333333334</v>
      </c>
      <c r="AL7" s="43">
        <f t="shared" si="7"/>
        <v>819.46233333333328</v>
      </c>
      <c r="AM7" s="43">
        <f t="shared" si="8"/>
        <v>909.34833333333336</v>
      </c>
      <c r="AN7" s="43">
        <f t="shared" si="9"/>
        <v>1016.75</v>
      </c>
      <c r="AO7" s="41">
        <f t="shared" si="10"/>
        <v>1.3597595772399558</v>
      </c>
      <c r="AP7" s="41">
        <f t="shared" si="11"/>
        <v>1.2569217133022588</v>
      </c>
      <c r="AQ7" s="41">
        <f t="shared" si="12"/>
        <v>1.0941901618191783</v>
      </c>
      <c r="AR7" s="41">
        <f t="shared" si="13"/>
        <v>1.573641504794689</v>
      </c>
      <c r="AS7" s="41">
        <f t="shared" si="15"/>
        <v>4.0525251152808146E-2</v>
      </c>
      <c r="AT7" s="41">
        <f t="shared" si="14"/>
        <v>4.0525251152808146E-2</v>
      </c>
      <c r="AU7" s="41">
        <f t="shared" si="0"/>
        <v>8.7222217924365561E-2</v>
      </c>
      <c r="AV7" s="41">
        <f t="shared" si="0"/>
        <v>0.11282087815417882</v>
      </c>
      <c r="AW7" s="41">
        <f t="shared" si="16"/>
        <v>9.16954475249354E-2</v>
      </c>
      <c r="AX7" s="41">
        <f t="shared" si="17"/>
        <v>8.3665407439918932E-2</v>
      </c>
      <c r="AY7" s="41">
        <f t="shared" si="18"/>
        <v>7.5395365545656318E-2</v>
      </c>
      <c r="AZ7" s="41">
        <f t="shared" si="19"/>
        <v>9.7876583230882719E-2</v>
      </c>
      <c r="BB7" s="77" t="s">
        <v>119</v>
      </c>
      <c r="BC7" s="78"/>
    </row>
    <row r="8" spans="1:55" x14ac:dyDescent="0.25">
      <c r="A8" s="2">
        <v>5</v>
      </c>
      <c r="B8" s="2" t="s">
        <v>14</v>
      </c>
      <c r="C8" s="47" t="s">
        <v>70</v>
      </c>
      <c r="D8" s="65" t="s">
        <v>71</v>
      </c>
      <c r="E8" s="26">
        <v>1566673828068</v>
      </c>
      <c r="F8" s="48">
        <f t="shared" si="2"/>
        <v>1566673828068</v>
      </c>
      <c r="G8" s="26">
        <v>1697387196209</v>
      </c>
      <c r="H8" s="26">
        <v>1718287453575</v>
      </c>
      <c r="I8" s="43">
        <v>21426151303421</v>
      </c>
      <c r="J8" s="43">
        <v>16623716398542</v>
      </c>
      <c r="K8" s="43">
        <v>15615899270974</v>
      </c>
      <c r="L8" s="43">
        <v>12029122854195</v>
      </c>
      <c r="M8" s="43">
        <v>580567005845</v>
      </c>
      <c r="N8" s="43">
        <v>339984897163</v>
      </c>
      <c r="O8" s="43">
        <f t="shared" si="3"/>
        <v>339984897163</v>
      </c>
      <c r="P8" s="43">
        <v>632654506311</v>
      </c>
      <c r="Q8" s="43">
        <v>126575809278</v>
      </c>
      <c r="R8" s="43">
        <v>97729109715</v>
      </c>
      <c r="S8" s="43">
        <f t="shared" si="4"/>
        <v>97729109715</v>
      </c>
      <c r="T8" s="43">
        <v>156823605867</v>
      </c>
      <c r="U8" s="43">
        <v>181812593992</v>
      </c>
      <c r="V8" s="43">
        <v>181812593992</v>
      </c>
      <c r="W8" s="43">
        <v>187066990085</v>
      </c>
      <c r="X8" s="43">
        <v>220704543072</v>
      </c>
      <c r="Y8" s="43">
        <v>2297546907499</v>
      </c>
      <c r="Z8" s="43">
        <v>3713983005151</v>
      </c>
      <c r="AA8" s="43">
        <f t="shared" si="5"/>
        <v>3713983005151</v>
      </c>
      <c r="AB8" s="43">
        <v>3735944249731</v>
      </c>
      <c r="AC8" s="43">
        <v>4627749637</v>
      </c>
      <c r="AD8" s="43">
        <v>4627749637</v>
      </c>
      <c r="AE8" s="43">
        <v>4627749637</v>
      </c>
      <c r="AF8" s="43">
        <v>4627749637</v>
      </c>
      <c r="AG8" s="43">
        <v>64000</v>
      </c>
      <c r="AH8" s="43">
        <v>64000</v>
      </c>
      <c r="AI8" s="43">
        <v>64000</v>
      </c>
      <c r="AJ8" s="43">
        <v>64000</v>
      </c>
      <c r="AK8" s="43">
        <f t="shared" si="6"/>
        <v>4629.9287956534281</v>
      </c>
      <c r="AL8" s="43">
        <f t="shared" si="7"/>
        <v>3592.1814494092951</v>
      </c>
      <c r="AM8" s="43">
        <f t="shared" si="8"/>
        <v>3374.4045153439229</v>
      </c>
      <c r="AN8" s="43">
        <f t="shared" si="9"/>
        <v>2599.346074822025</v>
      </c>
      <c r="AO8" s="41">
        <f t="shared" si="10"/>
        <v>13.823106752761106</v>
      </c>
      <c r="AP8" s="41">
        <f t="shared" si="11"/>
        <v>17.81647194089382</v>
      </c>
      <c r="AQ8" s="41">
        <f t="shared" si="12"/>
        <v>18.966309376656657</v>
      </c>
      <c r="AR8" s="41">
        <f t="shared" si="13"/>
        <v>24.621577180476834</v>
      </c>
      <c r="AS8" s="41">
        <f t="shared" si="15"/>
        <v>0.11605006143251191</v>
      </c>
      <c r="AT8" s="41">
        <f t="shared" si="14"/>
        <v>0.11605006143251191</v>
      </c>
      <c r="AU8" s="41">
        <f t="shared" si="0"/>
        <v>0.11020879060641056</v>
      </c>
      <c r="AV8" s="41">
        <f t="shared" si="0"/>
        <v>0.12844448268117828</v>
      </c>
      <c r="AW8" s="41">
        <f t="shared" si="16"/>
        <v>0.10723096626000969</v>
      </c>
      <c r="AX8" s="41">
        <f t="shared" si="17"/>
        <v>0.22341472364607584</v>
      </c>
      <c r="AY8" s="41">
        <f t="shared" si="18"/>
        <v>0.23783343762048678</v>
      </c>
      <c r="AZ8" s="41">
        <f t="shared" si="19"/>
        <v>0.31057495172460875</v>
      </c>
      <c r="BB8" s="60" t="s">
        <v>111</v>
      </c>
      <c r="BC8" s="58" t="s">
        <v>109</v>
      </c>
    </row>
    <row r="9" spans="1:55" x14ac:dyDescent="0.25">
      <c r="A9" s="2">
        <v>6</v>
      </c>
      <c r="B9" s="2" t="s">
        <v>15</v>
      </c>
      <c r="C9" s="47" t="s">
        <v>72</v>
      </c>
      <c r="D9" s="65" t="s">
        <v>73</v>
      </c>
      <c r="E9" s="26">
        <v>1310940121622</v>
      </c>
      <c r="F9" s="48">
        <f t="shared" si="2"/>
        <v>1310940121622</v>
      </c>
      <c r="G9" s="26">
        <v>1348181576913</v>
      </c>
      <c r="H9" s="26">
        <v>1693523611414</v>
      </c>
      <c r="I9" s="43">
        <v>21071600000000</v>
      </c>
      <c r="J9" s="43">
        <v>23349683000000</v>
      </c>
      <c r="K9" s="43">
        <v>25149999000000</v>
      </c>
      <c r="L9" s="43">
        <v>26327214000000</v>
      </c>
      <c r="M9" s="43">
        <v>142179083420</v>
      </c>
      <c r="N9" s="43">
        <v>50874681549</v>
      </c>
      <c r="O9" s="43">
        <f t="shared" si="3"/>
        <v>50874681549</v>
      </c>
      <c r="P9" s="43">
        <v>17997743133</v>
      </c>
      <c r="Q9" s="43">
        <v>50625959608</v>
      </c>
      <c r="R9" s="43">
        <v>19963019892</v>
      </c>
      <c r="S9" s="43">
        <f t="shared" si="4"/>
        <v>19963019892</v>
      </c>
      <c r="T9" s="43">
        <v>11381823016</v>
      </c>
      <c r="U9" s="43">
        <v>132772234495</v>
      </c>
      <c r="V9" s="43">
        <v>132772234495</v>
      </c>
      <c r="W9" s="43">
        <v>180711667020</v>
      </c>
      <c r="X9" s="43">
        <v>195598848689</v>
      </c>
      <c r="Y9" s="43">
        <v>207108590481</v>
      </c>
      <c r="Z9" s="43">
        <v>244363297557</v>
      </c>
      <c r="AA9" s="43">
        <f t="shared" si="5"/>
        <v>244363297557</v>
      </c>
      <c r="AB9" s="43">
        <v>320458715888</v>
      </c>
      <c r="AC9" s="43">
        <v>5957238278</v>
      </c>
      <c r="AD9" s="43">
        <v>5957238278</v>
      </c>
      <c r="AE9" s="43">
        <v>5957238278</v>
      </c>
      <c r="AF9" s="43">
        <v>5957238278</v>
      </c>
      <c r="AG9" s="43">
        <v>7089</v>
      </c>
      <c r="AH9" s="43">
        <v>7089</v>
      </c>
      <c r="AI9" s="43">
        <v>7089</v>
      </c>
      <c r="AJ9" s="43">
        <v>7089</v>
      </c>
      <c r="AK9" s="43">
        <f t="shared" si="6"/>
        <v>3537.1423832108803</v>
      </c>
      <c r="AL9" s="43">
        <f t="shared" si="7"/>
        <v>3919.5482722640222</v>
      </c>
      <c r="AM9" s="43">
        <f t="shared" si="8"/>
        <v>4221.7547504988352</v>
      </c>
      <c r="AN9" s="43">
        <f t="shared" si="9"/>
        <v>4419.365613966801</v>
      </c>
      <c r="AO9" s="41">
        <f t="shared" si="10"/>
        <v>2.0041602039115207</v>
      </c>
      <c r="AP9" s="41">
        <f t="shared" si="11"/>
        <v>1.808626787470391</v>
      </c>
      <c r="AQ9" s="41">
        <f t="shared" si="12"/>
        <v>1.6791595957018526</v>
      </c>
      <c r="AR9" s="41">
        <f t="shared" si="13"/>
        <v>1.6040763809167959</v>
      </c>
      <c r="AS9" s="41">
        <f t="shared" si="15"/>
        <v>0.10128016703823479</v>
      </c>
      <c r="AT9" s="41">
        <f t="shared" si="14"/>
        <v>0.10128016703823479</v>
      </c>
      <c r="AU9" s="41">
        <f t="shared" si="0"/>
        <v>0.13404104470392239</v>
      </c>
      <c r="AV9" s="41">
        <f t="shared" si="0"/>
        <v>0.11549815270994988</v>
      </c>
      <c r="AW9" s="41">
        <f t="shared" si="16"/>
        <v>9.8288022969779225E-3</v>
      </c>
      <c r="AX9" s="41">
        <f t="shared" si="17"/>
        <v>1.0465379660914454E-2</v>
      </c>
      <c r="AY9" s="41">
        <f t="shared" si="18"/>
        <v>9.7162348816395572E-3</v>
      </c>
      <c r="AZ9" s="41">
        <f t="shared" si="19"/>
        <v>1.2172146885272402E-2</v>
      </c>
      <c r="BB9" s="61"/>
      <c r="BC9" s="59" t="s">
        <v>110</v>
      </c>
    </row>
    <row r="10" spans="1:55" x14ac:dyDescent="0.25">
      <c r="A10" s="2">
        <v>7</v>
      </c>
      <c r="B10" s="2" t="s">
        <v>16</v>
      </c>
      <c r="C10" s="47" t="s">
        <v>74</v>
      </c>
      <c r="D10" s="65" t="s">
        <v>75</v>
      </c>
      <c r="E10" s="26">
        <v>263754414443</v>
      </c>
      <c r="F10" s="48">
        <f t="shared" si="2"/>
        <v>263754414443</v>
      </c>
      <c r="G10" s="26">
        <v>370684311428</v>
      </c>
      <c r="H10" s="26">
        <v>485054412584</v>
      </c>
      <c r="I10" s="43">
        <v>3731592000000</v>
      </c>
      <c r="J10" s="43">
        <v>6230749000000</v>
      </c>
      <c r="K10" s="43">
        <v>7025463000000</v>
      </c>
      <c r="L10" s="43">
        <v>8160140000000</v>
      </c>
      <c r="M10" s="43">
        <v>7436972000000</v>
      </c>
      <c r="N10" s="43">
        <v>9958647000000</v>
      </c>
      <c r="O10" s="43">
        <f t="shared" si="3"/>
        <v>9958647000000</v>
      </c>
      <c r="P10" s="43">
        <v>9935232000000</v>
      </c>
      <c r="Q10" s="43">
        <v>1615934000000</v>
      </c>
      <c r="R10" s="43">
        <v>1684628000000</v>
      </c>
      <c r="S10" s="43">
        <f t="shared" si="4"/>
        <v>1684628000000</v>
      </c>
      <c r="T10" s="43">
        <v>2817278000000</v>
      </c>
      <c r="U10" s="43">
        <v>2738128648</v>
      </c>
      <c r="V10" s="43">
        <v>2738128648</v>
      </c>
      <c r="W10" s="43">
        <v>8532631708</v>
      </c>
      <c r="X10" s="43">
        <v>6620432696</v>
      </c>
      <c r="Y10" s="43">
        <v>12038210000000</v>
      </c>
      <c r="Z10" s="43">
        <v>53270272000000</v>
      </c>
      <c r="AA10" s="43">
        <f t="shared" si="5"/>
        <v>53270272000000</v>
      </c>
      <c r="AB10" s="43">
        <v>63342765000000</v>
      </c>
      <c r="AC10" s="43">
        <v>10599842400</v>
      </c>
      <c r="AD10" s="43">
        <v>10599842400</v>
      </c>
      <c r="AE10" s="43">
        <v>10599842400</v>
      </c>
      <c r="AF10" s="43">
        <v>10599842400</v>
      </c>
      <c r="AG10" s="43">
        <v>460</v>
      </c>
      <c r="AH10" s="43">
        <v>610</v>
      </c>
      <c r="AI10" s="43">
        <v>500</v>
      </c>
      <c r="AJ10" s="43">
        <v>600</v>
      </c>
      <c r="AK10" s="43">
        <f t="shared" si="6"/>
        <v>352.04221526916285</v>
      </c>
      <c r="AL10" s="43">
        <f t="shared" si="7"/>
        <v>587.8152490267214</v>
      </c>
      <c r="AM10" s="43">
        <f t="shared" si="8"/>
        <v>662.78938260440555</v>
      </c>
      <c r="AN10" s="43">
        <f t="shared" si="9"/>
        <v>769.83597416504983</v>
      </c>
      <c r="AO10" s="41">
        <f t="shared" si="10"/>
        <v>1.3066614742447729</v>
      </c>
      <c r="AP10" s="41">
        <f t="shared" si="11"/>
        <v>1.0377410266406173</v>
      </c>
      <c r="AQ10" s="41">
        <f t="shared" si="12"/>
        <v>0.75438746172316329</v>
      </c>
      <c r="AR10" s="41">
        <f t="shared" si="13"/>
        <v>0.77938680463815568</v>
      </c>
      <c r="AS10" s="41">
        <f t="shared" si="15"/>
        <v>1.0381356663858747E-2</v>
      </c>
      <c r="AT10" s="41">
        <f t="shared" si="14"/>
        <v>1.0381356663858747E-2</v>
      </c>
      <c r="AU10" s="41">
        <f t="shared" si="0"/>
        <v>2.3018594110793218E-2</v>
      </c>
      <c r="AV10" s="41">
        <f t="shared" si="0"/>
        <v>1.364884541660261E-2</v>
      </c>
      <c r="AW10" s="41">
        <f t="shared" si="16"/>
        <v>3.2260252460611984</v>
      </c>
      <c r="AX10" s="41">
        <f t="shared" si="17"/>
        <v>8.5495775869000656</v>
      </c>
      <c r="AY10" s="41">
        <f t="shared" si="18"/>
        <v>7.5824571277366344</v>
      </c>
      <c r="AZ10" s="41">
        <f t="shared" si="19"/>
        <v>7.7624605705294272</v>
      </c>
      <c r="BB10" s="62"/>
      <c r="BC10" s="62"/>
    </row>
    <row r="11" spans="1:55" x14ac:dyDescent="0.25">
      <c r="A11" s="2">
        <v>8</v>
      </c>
      <c r="B11" s="2" t="s">
        <v>17</v>
      </c>
      <c r="C11" s="47" t="s">
        <v>50</v>
      </c>
      <c r="D11" s="65" t="s">
        <v>51</v>
      </c>
      <c r="E11" s="26">
        <v>6326293000000</v>
      </c>
      <c r="F11" s="48">
        <f t="shared" si="2"/>
        <v>6326293000000</v>
      </c>
      <c r="G11" s="26">
        <v>6448014000000</v>
      </c>
      <c r="H11" s="26">
        <v>6833737000000</v>
      </c>
      <c r="I11" s="43">
        <v>26671104000000</v>
      </c>
      <c r="J11" s="43">
        <v>50318053000000</v>
      </c>
      <c r="K11" s="43">
        <v>54723863000000</v>
      </c>
      <c r="L11" s="43">
        <v>57473007000000</v>
      </c>
      <c r="M11" s="43">
        <v>8749397000000</v>
      </c>
      <c r="N11" s="43">
        <v>12426334000000</v>
      </c>
      <c r="O11" s="43">
        <f t="shared" si="3"/>
        <v>12426334000000</v>
      </c>
      <c r="P11" s="43">
        <v>14456085000000</v>
      </c>
      <c r="Q11" s="43">
        <v>2361672000000</v>
      </c>
      <c r="R11" s="43">
        <v>2784615000000</v>
      </c>
      <c r="S11" s="43">
        <f t="shared" si="4"/>
        <v>2784615000000</v>
      </c>
      <c r="T11" s="43">
        <v>3577269000000</v>
      </c>
      <c r="U11" s="43">
        <v>381422000000</v>
      </c>
      <c r="V11" s="43">
        <v>381422000000</v>
      </c>
      <c r="W11" s="43">
        <v>2212293000000</v>
      </c>
      <c r="X11" s="43">
        <v>373978000000</v>
      </c>
      <c r="Y11" s="43">
        <v>41996071000000</v>
      </c>
      <c r="Z11" s="43">
        <v>83998472000000</v>
      </c>
      <c r="AA11" s="43">
        <f t="shared" si="5"/>
        <v>83998472000000</v>
      </c>
      <c r="AB11" s="43">
        <v>92724082000000</v>
      </c>
      <c r="AC11" s="43">
        <v>11661908000</v>
      </c>
      <c r="AD11" s="43">
        <v>11661908000</v>
      </c>
      <c r="AE11" s="43">
        <v>11661908000</v>
      </c>
      <c r="AF11" s="43">
        <v>11661908000</v>
      </c>
      <c r="AG11" s="43">
        <v>11150</v>
      </c>
      <c r="AH11" s="43">
        <v>9575</v>
      </c>
      <c r="AI11" s="43">
        <v>8700</v>
      </c>
      <c r="AJ11" s="43">
        <v>10000</v>
      </c>
      <c r="AK11" s="43">
        <f t="shared" si="6"/>
        <v>2287.0274744064177</v>
      </c>
      <c r="AL11" s="43">
        <f t="shared" si="7"/>
        <v>4314.7358905592464</v>
      </c>
      <c r="AM11" s="43">
        <f t="shared" si="8"/>
        <v>4692.5308448668948</v>
      </c>
      <c r="AN11" s="43">
        <f t="shared" si="9"/>
        <v>4928.2679129350017</v>
      </c>
      <c r="AO11" s="41">
        <f t="shared" si="10"/>
        <v>4.8753240285816446</v>
      </c>
      <c r="AP11" s="41">
        <f t="shared" si="11"/>
        <v>2.219139303740548</v>
      </c>
      <c r="AQ11" s="41">
        <f t="shared" si="12"/>
        <v>1.8540101893026082</v>
      </c>
      <c r="AR11" s="41">
        <f t="shared" si="13"/>
        <v>2.0291104657182806</v>
      </c>
      <c r="AS11" s="41">
        <f t="shared" si="15"/>
        <v>6.0291548304828753E-2</v>
      </c>
      <c r="AT11" s="41">
        <f t="shared" si="14"/>
        <v>6.0291548304828753E-2</v>
      </c>
      <c r="AU11" s="41">
        <f t="shared" si="0"/>
        <v>0.34309680469056053</v>
      </c>
      <c r="AV11" s="41">
        <f t="shared" si="0"/>
        <v>5.4725255010545475E-2</v>
      </c>
      <c r="AW11" s="41">
        <f t="shared" si="16"/>
        <v>1.5745906506157374</v>
      </c>
      <c r="AX11" s="41">
        <f t="shared" si="17"/>
        <v>1.669350600668114</v>
      </c>
      <c r="AY11" s="41">
        <f t="shared" si="18"/>
        <v>1.5349514342582138</v>
      </c>
      <c r="AZ11" s="41">
        <f t="shared" si="19"/>
        <v>1.6133501071207219</v>
      </c>
      <c r="BB11" s="74" t="s">
        <v>118</v>
      </c>
      <c r="BC11" s="75"/>
    </row>
    <row r="12" spans="1:55" x14ac:dyDescent="0.25">
      <c r="A12" s="2">
        <v>9</v>
      </c>
      <c r="B12" s="2" t="s">
        <v>18</v>
      </c>
      <c r="C12" s="47" t="s">
        <v>76</v>
      </c>
      <c r="D12" s="65" t="s">
        <v>77</v>
      </c>
      <c r="E12" s="26">
        <v>1225580913000</v>
      </c>
      <c r="F12" s="48">
        <f t="shared" si="2"/>
        <v>1225580913000</v>
      </c>
      <c r="G12" s="26">
        <v>1308722065000</v>
      </c>
      <c r="H12" s="26">
        <v>1307186367000</v>
      </c>
      <c r="I12" s="43">
        <v>54202488000000</v>
      </c>
      <c r="J12" s="43">
        <v>79138044000000</v>
      </c>
      <c r="K12" s="43">
        <v>86986509000000</v>
      </c>
      <c r="L12" s="43">
        <v>93623038000000</v>
      </c>
      <c r="M12" s="43">
        <v>136625747757</v>
      </c>
      <c r="N12" s="43">
        <v>157207256439</v>
      </c>
      <c r="O12" s="43">
        <f t="shared" si="3"/>
        <v>157207256439</v>
      </c>
      <c r="P12" s="43">
        <v>183170597779</v>
      </c>
      <c r="Q12" s="43">
        <v>37296447311</v>
      </c>
      <c r="R12" s="43">
        <v>41075921197</v>
      </c>
      <c r="S12" s="43">
        <f t="shared" si="4"/>
        <v>41075921197</v>
      </c>
      <c r="T12" s="43">
        <v>32975215226</v>
      </c>
      <c r="U12" s="43">
        <v>123465762000</v>
      </c>
      <c r="V12" s="43">
        <v>123465762000</v>
      </c>
      <c r="W12" s="43">
        <v>187992998000</v>
      </c>
      <c r="X12" s="43">
        <v>230065807000</v>
      </c>
      <c r="Y12" s="43">
        <v>181900755126</v>
      </c>
      <c r="Z12" s="43">
        <v>233905945919</v>
      </c>
      <c r="AA12" s="43">
        <f t="shared" si="5"/>
        <v>233905945919</v>
      </c>
      <c r="AB12" s="43">
        <v>230619409786</v>
      </c>
      <c r="AC12" s="43">
        <v>8780426500</v>
      </c>
      <c r="AD12" s="43">
        <v>8780426500</v>
      </c>
      <c r="AE12" s="43">
        <v>8780426500</v>
      </c>
      <c r="AF12" s="43">
        <v>8780426500</v>
      </c>
      <c r="AG12" s="43">
        <v>7925</v>
      </c>
      <c r="AH12" s="43">
        <v>6850</v>
      </c>
      <c r="AI12" s="43">
        <v>6325</v>
      </c>
      <c r="AJ12" s="43">
        <v>6725</v>
      </c>
      <c r="AK12" s="43">
        <f t="shared" si="6"/>
        <v>6173.1042336041419</v>
      </c>
      <c r="AL12" s="43">
        <f t="shared" si="7"/>
        <v>9013.0068283129531</v>
      </c>
      <c r="AM12" s="43">
        <f t="shared" si="8"/>
        <v>9906.8660275215552</v>
      </c>
      <c r="AN12" s="43">
        <f t="shared" si="9"/>
        <v>10662.698218588812</v>
      </c>
      <c r="AO12" s="41">
        <f t="shared" si="10"/>
        <v>1.2837949433704963</v>
      </c>
      <c r="AP12" s="41">
        <f t="shared" si="11"/>
        <v>0.76001273831079263</v>
      </c>
      <c r="AQ12" s="41">
        <f t="shared" si="12"/>
        <v>0.63844610217085507</v>
      </c>
      <c r="AR12" s="41">
        <f t="shared" si="13"/>
        <v>0.63070339815826104</v>
      </c>
      <c r="AS12" s="41">
        <f t="shared" si="15"/>
        <v>0.10074060446794833</v>
      </c>
      <c r="AT12" s="41">
        <f t="shared" si="14"/>
        <v>0.10074060446794833</v>
      </c>
      <c r="AU12" s="41">
        <f t="shared" si="0"/>
        <v>0.14364623553588515</v>
      </c>
      <c r="AV12" s="41">
        <f t="shared" si="0"/>
        <v>0.17600076990399027</v>
      </c>
      <c r="AW12" s="41">
        <f t="shared" si="16"/>
        <v>3.3559484414442376E-3</v>
      </c>
      <c r="AX12" s="41">
        <f t="shared" si="17"/>
        <v>2.9556700430831977E-3</v>
      </c>
      <c r="AY12" s="41">
        <f t="shared" si="18"/>
        <v>2.6889910700865121E-3</v>
      </c>
      <c r="AZ12" s="41">
        <f t="shared" si="19"/>
        <v>2.4632762908847286E-3</v>
      </c>
      <c r="BB12" s="60" t="s">
        <v>116</v>
      </c>
      <c r="BC12" s="58" t="s">
        <v>10</v>
      </c>
    </row>
    <row r="13" spans="1:55" x14ac:dyDescent="0.25">
      <c r="A13" s="2">
        <v>10</v>
      </c>
      <c r="B13" s="2" t="s">
        <v>19</v>
      </c>
      <c r="C13" s="47" t="s">
        <v>78</v>
      </c>
      <c r="D13" s="65" t="s">
        <v>79</v>
      </c>
      <c r="E13" s="26">
        <v>14151383000000</v>
      </c>
      <c r="F13" s="48">
        <f t="shared" si="2"/>
        <v>14151383000000</v>
      </c>
      <c r="G13" s="26">
        <v>13712160000000</v>
      </c>
      <c r="H13" s="26">
        <v>15357229000000</v>
      </c>
      <c r="I13" s="43">
        <v>11448168000000</v>
      </c>
      <c r="J13" s="43">
        <v>11411970000000</v>
      </c>
      <c r="K13" s="43">
        <v>13102710000000</v>
      </c>
      <c r="L13" s="43">
        <v>13654777000000</v>
      </c>
      <c r="M13" s="43">
        <v>1626612000000</v>
      </c>
      <c r="N13" s="43">
        <v>396470000000</v>
      </c>
      <c r="O13" s="43">
        <f t="shared" si="3"/>
        <v>396470000000</v>
      </c>
      <c r="P13" s="43">
        <v>877781000000</v>
      </c>
      <c r="Q13" s="43">
        <v>456918000000</v>
      </c>
      <c r="R13" s="43">
        <v>246674000000</v>
      </c>
      <c r="S13" s="43">
        <f t="shared" si="4"/>
        <v>246674000000</v>
      </c>
      <c r="T13" s="43">
        <v>174654000000</v>
      </c>
      <c r="U13" s="43">
        <v>478171000000</v>
      </c>
      <c r="V13" s="43">
        <v>478171000000</v>
      </c>
      <c r="W13" s="43">
        <v>739649000000</v>
      </c>
      <c r="X13" s="43">
        <v>1206587000000</v>
      </c>
      <c r="Y13" s="43">
        <v>1750943000000</v>
      </c>
      <c r="Z13" s="43">
        <v>1474019000000</v>
      </c>
      <c r="AA13" s="43">
        <f t="shared" si="5"/>
        <v>1474019000000</v>
      </c>
      <c r="AB13" s="43">
        <v>1822860000000</v>
      </c>
      <c r="AC13" s="43">
        <v>11726575201</v>
      </c>
      <c r="AD13" s="43">
        <v>11726575201</v>
      </c>
      <c r="AE13" s="43">
        <v>11726575201</v>
      </c>
      <c r="AF13" s="43">
        <v>11726575201</v>
      </c>
      <c r="AG13" s="43">
        <v>1535</v>
      </c>
      <c r="AH13" s="43">
        <v>1465</v>
      </c>
      <c r="AI13" s="43">
        <v>1720</v>
      </c>
      <c r="AJ13" s="43">
        <v>1295</v>
      </c>
      <c r="AK13" s="43">
        <f t="shared" si="6"/>
        <v>976.25843895357798</v>
      </c>
      <c r="AL13" s="43">
        <f t="shared" si="7"/>
        <v>973.17160418899016</v>
      </c>
      <c r="AM13" s="43">
        <f t="shared" si="8"/>
        <v>1117.3518077880615</v>
      </c>
      <c r="AN13" s="43">
        <f t="shared" si="9"/>
        <v>1164.4300885765497</v>
      </c>
      <c r="AO13" s="41">
        <f t="shared" si="10"/>
        <v>1.5723295581908827</v>
      </c>
      <c r="AP13" s="41">
        <f t="shared" si="11"/>
        <v>1.5053871215456227</v>
      </c>
      <c r="AQ13" s="41">
        <f t="shared" si="12"/>
        <v>1.5393540226197482</v>
      </c>
      <c r="AR13" s="41">
        <f t="shared" si="13"/>
        <v>1.1121320315443453</v>
      </c>
      <c r="AS13" s="41">
        <f t="shared" si="15"/>
        <v>3.3789700978342538E-2</v>
      </c>
      <c r="AT13" s="41">
        <f t="shared" si="14"/>
        <v>3.3789700978342538E-2</v>
      </c>
      <c r="AU13" s="41">
        <f t="shared" si="0"/>
        <v>5.3941100453903691E-2</v>
      </c>
      <c r="AV13" s="41">
        <f t="shared" si="0"/>
        <v>7.8568015102203653E-2</v>
      </c>
      <c r="AW13" s="41">
        <f t="shared" si="16"/>
        <v>0.15294525726736366</v>
      </c>
      <c r="AX13" s="41">
        <f t="shared" si="17"/>
        <v>0.12916428977643649</v>
      </c>
      <c r="AY13" s="41">
        <f t="shared" si="18"/>
        <v>0.11249726201678889</v>
      </c>
      <c r="AZ13" s="41">
        <f t="shared" si="19"/>
        <v>0.13349613838439103</v>
      </c>
      <c r="BB13" s="61"/>
      <c r="BC13" s="59" t="s">
        <v>6</v>
      </c>
    </row>
    <row r="14" spans="1:55" x14ac:dyDescent="0.25">
      <c r="A14" s="2">
        <v>11</v>
      </c>
      <c r="B14" s="2" t="s">
        <v>20</v>
      </c>
      <c r="C14" s="47" t="s">
        <v>80</v>
      </c>
      <c r="D14" s="65" t="s">
        <v>81</v>
      </c>
      <c r="E14" s="26">
        <v>6670943518686</v>
      </c>
      <c r="F14" s="48">
        <f t="shared" si="2"/>
        <v>6670943518686</v>
      </c>
      <c r="G14" s="26">
        <v>6766602280143</v>
      </c>
      <c r="H14" s="26">
        <v>7327371934290</v>
      </c>
      <c r="I14" s="43">
        <v>8498500000000</v>
      </c>
      <c r="J14" s="43">
        <v>9286332000000</v>
      </c>
      <c r="K14" s="43">
        <v>10191396000000</v>
      </c>
      <c r="L14" s="43">
        <v>10935707000000</v>
      </c>
      <c r="M14" s="43">
        <v>2704466581011</v>
      </c>
      <c r="N14" s="43">
        <v>2683890279936</v>
      </c>
      <c r="O14" s="43">
        <f t="shared" si="3"/>
        <v>2683890279936</v>
      </c>
      <c r="P14" s="43">
        <v>1549648556686</v>
      </c>
      <c r="Q14" s="43">
        <v>547269067440</v>
      </c>
      <c r="R14" s="43">
        <v>614758865448</v>
      </c>
      <c r="S14" s="43">
        <f t="shared" si="4"/>
        <v>614758865448</v>
      </c>
      <c r="T14" s="43">
        <v>406975511465</v>
      </c>
      <c r="U14" s="43">
        <v>245103761907</v>
      </c>
      <c r="V14" s="43">
        <v>245103761907</v>
      </c>
      <c r="W14" s="43">
        <v>492637672186</v>
      </c>
      <c r="X14" s="43">
        <v>521714035585</v>
      </c>
      <c r="Y14" s="43">
        <v>9137978611155</v>
      </c>
      <c r="Z14" s="43">
        <v>8506032464592</v>
      </c>
      <c r="AA14" s="43">
        <f t="shared" si="5"/>
        <v>8506032464592</v>
      </c>
      <c r="AB14" s="43">
        <v>8557621869393</v>
      </c>
      <c r="AC14" s="43">
        <v>6822863965</v>
      </c>
      <c r="AD14" s="43">
        <v>6822863965</v>
      </c>
      <c r="AE14" s="43">
        <v>6822863965</v>
      </c>
      <c r="AF14" s="43">
        <v>6822863965</v>
      </c>
      <c r="AG14" s="43">
        <v>1485</v>
      </c>
      <c r="AH14" s="43">
        <v>1375</v>
      </c>
      <c r="AI14" s="43">
        <v>1185</v>
      </c>
      <c r="AJ14" s="43">
        <v>1015</v>
      </c>
      <c r="AK14" s="43">
        <f t="shared" si="6"/>
        <v>1245.5913006027522</v>
      </c>
      <c r="AL14" s="43">
        <f t="shared" si="7"/>
        <v>1361.0606993832978</v>
      </c>
      <c r="AM14" s="43">
        <f t="shared" si="8"/>
        <v>1493.7123255395288</v>
      </c>
      <c r="AN14" s="43">
        <f t="shared" si="9"/>
        <v>1602.8030246679555</v>
      </c>
      <c r="AO14" s="41">
        <f t="shared" si="10"/>
        <v>1.1922048582720479</v>
      </c>
      <c r="AP14" s="41">
        <f t="shared" si="11"/>
        <v>1.010241498136724</v>
      </c>
      <c r="AQ14" s="41">
        <f t="shared" si="12"/>
        <v>0.79332544810593164</v>
      </c>
      <c r="AR14" s="41">
        <f t="shared" si="13"/>
        <v>0.63326558808451983</v>
      </c>
      <c r="AS14" s="41">
        <f t="shared" si="15"/>
        <v>3.6741993275829589E-2</v>
      </c>
      <c r="AT14" s="41">
        <f t="shared" si="14"/>
        <v>3.6741993275829589E-2</v>
      </c>
      <c r="AU14" s="41">
        <f t="shared" si="0"/>
        <v>7.2804289625780838E-2</v>
      </c>
      <c r="AV14" s="41">
        <f t="shared" si="0"/>
        <v>7.1200703371358545E-2</v>
      </c>
      <c r="AW14" s="41">
        <f t="shared" si="16"/>
        <v>1.075246056498794</v>
      </c>
      <c r="AX14" s="41">
        <f t="shared" si="17"/>
        <v>0.91597333205317233</v>
      </c>
      <c r="AY14" s="41">
        <f t="shared" si="18"/>
        <v>0.83462878535894391</v>
      </c>
      <c r="AZ14" s="41">
        <f t="shared" si="19"/>
        <v>0.78253942515038122</v>
      </c>
      <c r="BB14" s="62"/>
      <c r="BC14" s="62"/>
    </row>
    <row r="15" spans="1:55" x14ac:dyDescent="0.25">
      <c r="A15" s="2">
        <v>12</v>
      </c>
      <c r="B15" s="2" t="s">
        <v>21</v>
      </c>
      <c r="C15" s="47" t="s">
        <v>82</v>
      </c>
      <c r="D15" s="65" t="s">
        <v>83</v>
      </c>
      <c r="E15" s="26">
        <v>906924214166</v>
      </c>
      <c r="F15" s="48">
        <f t="shared" si="2"/>
        <v>906924214166</v>
      </c>
      <c r="G15" s="26">
        <v>989119315334</v>
      </c>
      <c r="H15" s="26">
        <v>811603660216</v>
      </c>
      <c r="I15" s="43">
        <v>464857704182</v>
      </c>
      <c r="J15" s="43">
        <v>467420687383</v>
      </c>
      <c r="K15" s="43">
        <v>543674521083</v>
      </c>
      <c r="L15" s="43">
        <v>540069534386</v>
      </c>
      <c r="M15" s="43">
        <v>5163201735</v>
      </c>
      <c r="N15" s="43">
        <v>13568762041</v>
      </c>
      <c r="O15" s="43">
        <f t="shared" si="3"/>
        <v>13568762041</v>
      </c>
      <c r="P15" s="43">
        <v>44152540846</v>
      </c>
      <c r="Q15" s="43">
        <v>11849753949</v>
      </c>
      <c r="R15" s="43">
        <v>11582613128</v>
      </c>
      <c r="S15" s="43">
        <f t="shared" si="4"/>
        <v>11582613128</v>
      </c>
      <c r="T15" s="43">
        <v>14422055329</v>
      </c>
      <c r="U15" s="43">
        <v>38038419405</v>
      </c>
      <c r="V15" s="43">
        <v>38038419405</v>
      </c>
      <c r="W15" s="43">
        <v>12553087704</v>
      </c>
      <c r="X15" s="43">
        <v>90572477</v>
      </c>
      <c r="Y15" s="43">
        <v>784562971811</v>
      </c>
      <c r="Z15" s="43">
        <v>806678887419</v>
      </c>
      <c r="AA15" s="43">
        <f t="shared" si="5"/>
        <v>806678887419</v>
      </c>
      <c r="AB15" s="43">
        <v>977942627046</v>
      </c>
      <c r="AC15" s="43">
        <v>2238750000</v>
      </c>
      <c r="AD15" s="43">
        <v>2238750000</v>
      </c>
      <c r="AE15" s="43">
        <v>2238750000</v>
      </c>
      <c r="AF15" s="43">
        <v>2238750000</v>
      </c>
      <c r="AG15" s="43">
        <v>590</v>
      </c>
      <c r="AH15" s="43">
        <v>590</v>
      </c>
      <c r="AI15" s="43">
        <v>590</v>
      </c>
      <c r="AJ15" s="43">
        <v>590</v>
      </c>
      <c r="AK15" s="43">
        <f t="shared" si="6"/>
        <v>207.64163224209938</v>
      </c>
      <c r="AL15" s="43">
        <f t="shared" si="7"/>
        <v>208.7864600259073</v>
      </c>
      <c r="AM15" s="43">
        <f t="shared" si="8"/>
        <v>242.8473572676717</v>
      </c>
      <c r="AN15" s="43">
        <f t="shared" si="9"/>
        <v>241.23708961965383</v>
      </c>
      <c r="AO15" s="41">
        <f t="shared" si="10"/>
        <v>2.8414340304938972</v>
      </c>
      <c r="AP15" s="41">
        <f t="shared" si="11"/>
        <v>2.8258537451460684</v>
      </c>
      <c r="AQ15" s="41">
        <f t="shared" si="12"/>
        <v>2.4295096584052551</v>
      </c>
      <c r="AR15" s="41">
        <f t="shared" si="13"/>
        <v>2.4457267368389446</v>
      </c>
      <c r="AS15" s="41">
        <f t="shared" si="15"/>
        <v>4.1942224952037269E-2</v>
      </c>
      <c r="AT15" s="41">
        <f t="shared" si="14"/>
        <v>4.1942224952037269E-2</v>
      </c>
      <c r="AU15" s="41">
        <f t="shared" si="0"/>
        <v>1.2691176392365918E-2</v>
      </c>
      <c r="AV15" s="41">
        <f t="shared" si="0"/>
        <v>1.1159693017635611E-4</v>
      </c>
      <c r="AW15" s="41">
        <f t="shared" si="16"/>
        <v>1.6877486696527455</v>
      </c>
      <c r="AX15" s="41">
        <f t="shared" si="17"/>
        <v>1.7258091248280911</v>
      </c>
      <c r="AY15" s="41">
        <f t="shared" si="18"/>
        <v>1.4837533416355344</v>
      </c>
      <c r="AZ15" s="41">
        <f t="shared" si="19"/>
        <v>1.8107716965701719</v>
      </c>
      <c r="BB15" s="74" t="s">
        <v>117</v>
      </c>
      <c r="BC15" s="75"/>
    </row>
    <row r="16" spans="1:55" x14ac:dyDescent="0.25">
      <c r="A16" s="2">
        <v>13</v>
      </c>
      <c r="B16" s="2" t="s">
        <v>22</v>
      </c>
      <c r="C16" s="47" t="s">
        <v>84</v>
      </c>
      <c r="D16" s="65" t="s">
        <v>52</v>
      </c>
      <c r="E16" s="26">
        <v>103588325000000</v>
      </c>
      <c r="F16" s="48">
        <f t="shared" si="2"/>
        <v>103588325000000</v>
      </c>
      <c r="G16" s="26">
        <v>118066628000000</v>
      </c>
      <c r="H16" s="26">
        <v>115305536000000</v>
      </c>
      <c r="I16" s="43">
        <v>1086842000000</v>
      </c>
      <c r="J16" s="43">
        <v>1318270000000</v>
      </c>
      <c r="K16" s="43">
        <v>946353000000</v>
      </c>
      <c r="L16" s="43">
        <v>1031878000000</v>
      </c>
      <c r="M16" s="43">
        <v>56782206578</v>
      </c>
      <c r="N16" s="43">
        <v>55673983557</v>
      </c>
      <c r="O16" s="43">
        <f t="shared" si="3"/>
        <v>55673983557</v>
      </c>
      <c r="P16" s="43">
        <v>101725399549</v>
      </c>
      <c r="Q16" s="43">
        <v>14650111931</v>
      </c>
      <c r="R16" s="43">
        <v>9276903406</v>
      </c>
      <c r="S16" s="43">
        <f t="shared" si="4"/>
        <v>9276903406</v>
      </c>
      <c r="T16" s="43">
        <v>10878886166</v>
      </c>
      <c r="U16" s="43">
        <v>7418574000000</v>
      </c>
      <c r="V16" s="43">
        <v>7418574000000</v>
      </c>
      <c r="W16" s="43">
        <v>7900282000000</v>
      </c>
      <c r="X16" s="43">
        <v>5722194000000</v>
      </c>
      <c r="Y16" s="43">
        <v>410463595860</v>
      </c>
      <c r="Z16" s="43">
        <v>366908471713</v>
      </c>
      <c r="AA16" s="43">
        <f t="shared" si="5"/>
        <v>366908471713</v>
      </c>
      <c r="AB16" s="43">
        <v>347288021564</v>
      </c>
      <c r="AC16" s="43">
        <v>2107000000</v>
      </c>
      <c r="AD16" s="43">
        <v>2107000000</v>
      </c>
      <c r="AE16" s="43">
        <v>2107000000</v>
      </c>
      <c r="AF16" s="43">
        <v>2107000000</v>
      </c>
      <c r="AG16" s="43">
        <v>6200</v>
      </c>
      <c r="AH16" s="43">
        <v>6230</v>
      </c>
      <c r="AI16" s="43">
        <v>6480</v>
      </c>
      <c r="AJ16" s="43">
        <v>6500</v>
      </c>
      <c r="AK16" s="43">
        <f t="shared" si="6"/>
        <v>515.8243948742288</v>
      </c>
      <c r="AL16" s="43">
        <f t="shared" si="7"/>
        <v>625.66207878500234</v>
      </c>
      <c r="AM16" s="43">
        <f t="shared" si="8"/>
        <v>449.14712861888944</v>
      </c>
      <c r="AN16" s="43">
        <f t="shared" si="9"/>
        <v>489.73801613668724</v>
      </c>
      <c r="AO16" s="41">
        <f t="shared" si="10"/>
        <v>12.019594384464346</v>
      </c>
      <c r="AP16" s="41">
        <f t="shared" si="11"/>
        <v>9.9574518118443116</v>
      </c>
      <c r="AQ16" s="41">
        <f t="shared" si="12"/>
        <v>14.427343707897581</v>
      </c>
      <c r="AR16" s="41">
        <f t="shared" si="13"/>
        <v>13.272402357643054</v>
      </c>
      <c r="AS16" s="41">
        <f t="shared" si="15"/>
        <v>7.1615927760198844E-2</v>
      </c>
      <c r="AT16" s="41">
        <f t="shared" si="14"/>
        <v>7.1615927760198844E-2</v>
      </c>
      <c r="AU16" s="41">
        <f t="shared" si="0"/>
        <v>6.6913759915291221E-2</v>
      </c>
      <c r="AV16" s="41">
        <f t="shared" si="0"/>
        <v>4.9626359657180728E-2</v>
      </c>
      <c r="AW16" s="41">
        <f t="shared" si="16"/>
        <v>0.37766629911247451</v>
      </c>
      <c r="AX16" s="41">
        <f t="shared" si="17"/>
        <v>0.27832573881905831</v>
      </c>
      <c r="AY16" s="41">
        <f t="shared" si="18"/>
        <v>0.38770783387699936</v>
      </c>
      <c r="AZ16" s="41">
        <f t="shared" si="19"/>
        <v>0.3365591877760743</v>
      </c>
      <c r="BB16" s="60" t="s">
        <v>115</v>
      </c>
      <c r="BC16" s="58" t="s">
        <v>43</v>
      </c>
    </row>
    <row r="17" spans="1:55" x14ac:dyDescent="0.25">
      <c r="A17" s="2">
        <v>14</v>
      </c>
      <c r="B17" s="2" t="s">
        <v>23</v>
      </c>
      <c r="C17" s="47" t="s">
        <v>85</v>
      </c>
      <c r="D17" s="65" t="s">
        <v>86</v>
      </c>
      <c r="E17" s="26">
        <v>163136516000000</v>
      </c>
      <c r="F17" s="48">
        <f t="shared" si="2"/>
        <v>163136516000000</v>
      </c>
      <c r="G17" s="26">
        <v>179356193000000</v>
      </c>
      <c r="H17" s="26">
        <v>180433300000000</v>
      </c>
      <c r="I17" s="43">
        <v>9899940195318</v>
      </c>
      <c r="J17" s="43">
        <v>11271468049958</v>
      </c>
      <c r="K17" s="43">
        <v>11360031396135</v>
      </c>
      <c r="L17" s="43">
        <v>12834694090515</v>
      </c>
      <c r="M17" s="43">
        <v>607043293422</v>
      </c>
      <c r="N17" s="43">
        <v>773607195121</v>
      </c>
      <c r="O17" s="43">
        <f t="shared" si="3"/>
        <v>773607195121</v>
      </c>
      <c r="P17" s="43">
        <v>765188720115</v>
      </c>
      <c r="Q17" s="43">
        <v>92823915898</v>
      </c>
      <c r="R17" s="43">
        <v>115958847906</v>
      </c>
      <c r="S17" s="43">
        <f t="shared" si="4"/>
        <v>115958847906</v>
      </c>
      <c r="T17" s="43">
        <v>158394616582</v>
      </c>
      <c r="U17" s="43">
        <v>8752066000000</v>
      </c>
      <c r="V17" s="43">
        <v>8752066000000</v>
      </c>
      <c r="W17" s="43">
        <v>11203585000000</v>
      </c>
      <c r="X17" s="43">
        <v>9192569000000</v>
      </c>
      <c r="Y17" s="43">
        <v>733556075974</v>
      </c>
      <c r="Z17" s="43">
        <v>775696860738</v>
      </c>
      <c r="AA17" s="43">
        <f t="shared" si="5"/>
        <v>775696860738</v>
      </c>
      <c r="AB17" s="43">
        <v>618395061219</v>
      </c>
      <c r="AC17" s="43">
        <v>22358699725</v>
      </c>
      <c r="AD17" s="43">
        <v>22358699725</v>
      </c>
      <c r="AE17" s="43">
        <v>22358699725</v>
      </c>
      <c r="AF17" s="43">
        <v>22358699725</v>
      </c>
      <c r="AG17" s="43">
        <v>2050</v>
      </c>
      <c r="AH17" s="43">
        <v>2710</v>
      </c>
      <c r="AI17" s="43">
        <v>2040</v>
      </c>
      <c r="AJ17" s="43">
        <v>2500</v>
      </c>
      <c r="AK17" s="43">
        <f t="shared" si="6"/>
        <v>442.77799322330674</v>
      </c>
      <c r="AL17" s="43">
        <f t="shared" si="7"/>
        <v>504.12001541194275</v>
      </c>
      <c r="AM17" s="43">
        <f t="shared" si="8"/>
        <v>508.08103941004111</v>
      </c>
      <c r="AN17" s="43">
        <f t="shared" si="9"/>
        <v>574.03580030926867</v>
      </c>
      <c r="AO17" s="41">
        <f t="shared" si="10"/>
        <v>4.6298597296503878</v>
      </c>
      <c r="AP17" s="41">
        <f t="shared" si="11"/>
        <v>5.3757040330674384</v>
      </c>
      <c r="AQ17" s="41">
        <f t="shared" si="12"/>
        <v>4.0151075158576051</v>
      </c>
      <c r="AR17" s="41">
        <f t="shared" si="13"/>
        <v>4.3551290680008021</v>
      </c>
      <c r="AS17" s="41">
        <f t="shared" si="15"/>
        <v>5.3648724482996804E-2</v>
      </c>
      <c r="AT17" s="41">
        <f t="shared" si="14"/>
        <v>5.3648724482996804E-2</v>
      </c>
      <c r="AU17" s="41">
        <f t="shared" si="0"/>
        <v>6.2465559803669558E-2</v>
      </c>
      <c r="AV17" s="41">
        <f t="shared" si="0"/>
        <v>5.0947186578087306E-2</v>
      </c>
      <c r="AW17" s="41">
        <f t="shared" si="16"/>
        <v>7.4097020941694403E-2</v>
      </c>
      <c r="AX17" s="41">
        <f t="shared" si="17"/>
        <v>6.8819505791074875E-2</v>
      </c>
      <c r="AY17" s="41">
        <f t="shared" si="18"/>
        <v>6.8282985644028571E-2</v>
      </c>
      <c r="AZ17" s="41">
        <f t="shared" si="19"/>
        <v>4.8181519314589798E-2</v>
      </c>
      <c r="BB17" s="61"/>
      <c r="BC17" s="59" t="s">
        <v>44</v>
      </c>
    </row>
    <row r="18" spans="1:55" x14ac:dyDescent="0.25">
      <c r="A18" s="2">
        <v>15</v>
      </c>
      <c r="B18" s="2" t="s">
        <v>24</v>
      </c>
      <c r="C18" s="47" t="s">
        <v>87</v>
      </c>
      <c r="D18" s="65" t="s">
        <v>88</v>
      </c>
      <c r="E18" s="26">
        <v>25951760000000</v>
      </c>
      <c r="F18" s="48">
        <f t="shared" si="2"/>
        <v>25951760000000</v>
      </c>
      <c r="G18" s="26">
        <v>28589656000000</v>
      </c>
      <c r="H18" s="26">
        <v>32690887000000</v>
      </c>
      <c r="I18" s="43">
        <v>349108380000</v>
      </c>
      <c r="J18" s="43">
        <v>355218900000</v>
      </c>
      <c r="K18" s="43">
        <v>359793020000</v>
      </c>
      <c r="L18" s="43">
        <v>370154270000</v>
      </c>
      <c r="M18" s="43">
        <v>1375539000000</v>
      </c>
      <c r="N18" s="43">
        <v>1421517000000</v>
      </c>
      <c r="O18" s="43">
        <f t="shared" si="3"/>
        <v>1421517000000</v>
      </c>
      <c r="P18" s="43">
        <v>1541932000000</v>
      </c>
      <c r="Q18" s="43">
        <v>278947000000</v>
      </c>
      <c r="R18" s="43">
        <v>321089000000</v>
      </c>
      <c r="S18" s="43">
        <f t="shared" si="4"/>
        <v>321089000000</v>
      </c>
      <c r="T18" s="43">
        <v>331696000000</v>
      </c>
      <c r="U18" s="43">
        <v>1221904000000</v>
      </c>
      <c r="V18" s="43">
        <v>1221904000000</v>
      </c>
      <c r="W18" s="43">
        <v>2130896000000</v>
      </c>
      <c r="X18" s="43">
        <v>1490931000000</v>
      </c>
      <c r="Y18" s="43">
        <v>953283000000</v>
      </c>
      <c r="Z18" s="43">
        <v>3972379000000</v>
      </c>
      <c r="AA18" s="43">
        <f t="shared" si="5"/>
        <v>3972379000000</v>
      </c>
      <c r="AB18" s="43">
        <v>2268730000000</v>
      </c>
      <c r="AC18" s="43">
        <v>15816310000</v>
      </c>
      <c r="AD18" s="43">
        <v>15816310000</v>
      </c>
      <c r="AE18" s="43">
        <v>15816310000</v>
      </c>
      <c r="AF18" s="43">
        <v>15816310000</v>
      </c>
      <c r="AG18" s="43">
        <v>366</v>
      </c>
      <c r="AH18" s="43">
        <v>366</v>
      </c>
      <c r="AI18" s="43">
        <v>366</v>
      </c>
      <c r="AJ18" s="43">
        <v>366</v>
      </c>
      <c r="AK18" s="43">
        <f t="shared" si="6"/>
        <v>22.072681934028861</v>
      </c>
      <c r="AL18" s="43">
        <f t="shared" si="7"/>
        <v>22.459024892658274</v>
      </c>
      <c r="AM18" s="43">
        <f t="shared" si="8"/>
        <v>22.748227620728223</v>
      </c>
      <c r="AN18" s="43">
        <f t="shared" si="9"/>
        <v>23.403326692509189</v>
      </c>
      <c r="AO18" s="41">
        <f t="shared" si="10"/>
        <v>16.581582659230349</v>
      </c>
      <c r="AP18" s="41">
        <f t="shared" si="11"/>
        <v>16.296344197901632</v>
      </c>
      <c r="AQ18" s="41">
        <f t="shared" si="12"/>
        <v>16.089165543011369</v>
      </c>
      <c r="AR18" s="41">
        <f t="shared" si="13"/>
        <v>15.638802329634073</v>
      </c>
      <c r="AS18" s="41">
        <f t="shared" si="15"/>
        <v>4.7083666001843417E-2</v>
      </c>
      <c r="AT18" s="41">
        <f t="shared" si="14"/>
        <v>4.7083666001843417E-2</v>
      </c>
      <c r="AU18" s="41">
        <f t="shared" si="0"/>
        <v>7.4533810410310639E-2</v>
      </c>
      <c r="AV18" s="41">
        <f t="shared" si="0"/>
        <v>4.5606930151512869E-2</v>
      </c>
      <c r="AW18" s="41">
        <f t="shared" si="16"/>
        <v>2.730621934655364</v>
      </c>
      <c r="AX18" s="41">
        <f t="shared" si="17"/>
        <v>11.182904400638591</v>
      </c>
      <c r="AY18" s="41">
        <f t="shared" si="18"/>
        <v>11.040733919740855</v>
      </c>
      <c r="AZ18" s="41">
        <f t="shared" si="19"/>
        <v>6.1291471796340486</v>
      </c>
    </row>
    <row r="19" spans="1:55" x14ac:dyDescent="0.25">
      <c r="A19" s="2">
        <v>16</v>
      </c>
      <c r="B19" s="2" t="s">
        <v>25</v>
      </c>
      <c r="C19" s="47" t="s">
        <v>89</v>
      </c>
      <c r="D19" s="65" t="s">
        <v>53</v>
      </c>
      <c r="E19" s="26">
        <v>674806910037</v>
      </c>
      <c r="F19" s="48">
        <f t="shared" si="2"/>
        <v>674806910037</v>
      </c>
      <c r="G19" s="26">
        <v>767726284113</v>
      </c>
      <c r="H19" s="26">
        <v>860100358989</v>
      </c>
      <c r="I19" s="43">
        <v>91621300000</v>
      </c>
      <c r="J19" s="43">
        <v>93067500000</v>
      </c>
      <c r="K19" s="43">
        <v>279411300000</v>
      </c>
      <c r="L19" s="43">
        <v>283079000000</v>
      </c>
      <c r="M19" s="43">
        <v>14487736000000</v>
      </c>
      <c r="N19" s="43">
        <v>9663133000000</v>
      </c>
      <c r="O19" s="43">
        <f t="shared" si="3"/>
        <v>9663133000000</v>
      </c>
      <c r="P19" s="43">
        <v>7286846000000</v>
      </c>
      <c r="Q19" s="43">
        <v>3204640000000</v>
      </c>
      <c r="R19" s="43">
        <v>2251510000000</v>
      </c>
      <c r="S19" s="43">
        <f t="shared" si="4"/>
        <v>2251510000000</v>
      </c>
      <c r="T19" s="43">
        <v>1224291000000</v>
      </c>
      <c r="U19" s="43">
        <v>121000016429</v>
      </c>
      <c r="V19" s="43">
        <v>121000016429</v>
      </c>
      <c r="W19" s="43">
        <v>144700268968</v>
      </c>
      <c r="X19" s="43">
        <v>117370750383</v>
      </c>
      <c r="Y19" s="43">
        <v>27716516000000</v>
      </c>
      <c r="Z19" s="43">
        <v>19668941000000</v>
      </c>
      <c r="AA19" s="43">
        <f t="shared" si="5"/>
        <v>19668941000000</v>
      </c>
      <c r="AB19" s="43">
        <v>30676095000000</v>
      </c>
      <c r="AC19" s="43">
        <v>1839102506</v>
      </c>
      <c r="AD19" s="43">
        <v>1839102506</v>
      </c>
      <c r="AE19" s="43">
        <v>1839102506</v>
      </c>
      <c r="AF19" s="43">
        <v>1839102506</v>
      </c>
      <c r="AG19" s="43">
        <v>900</v>
      </c>
      <c r="AH19" s="43">
        <v>900</v>
      </c>
      <c r="AI19" s="43">
        <v>900</v>
      </c>
      <c r="AJ19" s="43">
        <v>900</v>
      </c>
      <c r="AK19" s="43">
        <f t="shared" si="6"/>
        <v>49.818484669064986</v>
      </c>
      <c r="AL19" s="43">
        <f t="shared" si="7"/>
        <v>50.604846492444508</v>
      </c>
      <c r="AM19" s="43">
        <f t="shared" si="8"/>
        <v>151.92807311633339</v>
      </c>
      <c r="AN19" s="43">
        <f t="shared" si="9"/>
        <v>153.92236108453218</v>
      </c>
      <c r="AO19" s="41">
        <f t="shared" si="10"/>
        <v>18.065583607741868</v>
      </c>
      <c r="AP19" s="41">
        <f t="shared" si="11"/>
        <v>17.784857822548151</v>
      </c>
      <c r="AQ19" s="41">
        <f t="shared" si="12"/>
        <v>5.9238558190023101</v>
      </c>
      <c r="AR19" s="41">
        <f t="shared" si="13"/>
        <v>5.8471036544568831</v>
      </c>
      <c r="AS19" s="41">
        <f t="shared" si="15"/>
        <v>0.17931057703953493</v>
      </c>
      <c r="AT19" s="41">
        <f t="shared" si="14"/>
        <v>0.17931057703953493</v>
      </c>
      <c r="AU19" s="41">
        <f t="shared" si="0"/>
        <v>0.18847898263009305</v>
      </c>
      <c r="AV19" s="41">
        <f t="shared" si="0"/>
        <v>0.13646169212272249</v>
      </c>
      <c r="AW19" s="41">
        <f t="shared" si="16"/>
        <v>302.51170852192666</v>
      </c>
      <c r="AX19" s="41">
        <f t="shared" si="17"/>
        <v>211.3405968786096</v>
      </c>
      <c r="AY19" s="41">
        <f t="shared" si="18"/>
        <v>70.394221708284519</v>
      </c>
      <c r="AZ19" s="41">
        <f t="shared" si="19"/>
        <v>108.36584487015992</v>
      </c>
    </row>
    <row r="20" spans="1:55" x14ac:dyDescent="0.25">
      <c r="A20" s="2">
        <v>17</v>
      </c>
      <c r="B20" s="2" t="s">
        <v>26</v>
      </c>
      <c r="C20" s="47" t="s">
        <v>90</v>
      </c>
      <c r="D20" s="65" t="s">
        <v>91</v>
      </c>
      <c r="E20" s="26">
        <v>10992788000000</v>
      </c>
      <c r="F20" s="48">
        <f t="shared" si="2"/>
        <v>10992788000000</v>
      </c>
      <c r="G20" s="26">
        <v>11851182000000</v>
      </c>
      <c r="H20" s="26">
        <v>12417013000000</v>
      </c>
      <c r="I20" s="43">
        <v>1040576552571</v>
      </c>
      <c r="J20" s="43">
        <v>1035820381000</v>
      </c>
      <c r="K20" s="43">
        <v>961981659335</v>
      </c>
      <c r="L20" s="43">
        <v>992485493010</v>
      </c>
      <c r="M20" s="43">
        <v>18259423000000</v>
      </c>
      <c r="N20" s="43">
        <v>11161466000000</v>
      </c>
      <c r="O20" s="43">
        <f t="shared" si="3"/>
        <v>11161466000000</v>
      </c>
      <c r="P20" s="43">
        <v>9152166000000</v>
      </c>
      <c r="Q20" s="43">
        <v>4630741000000</v>
      </c>
      <c r="R20" s="43">
        <v>2948120000000</v>
      </c>
      <c r="S20" s="43">
        <f t="shared" si="4"/>
        <v>2948120000000</v>
      </c>
      <c r="T20" s="43">
        <v>6325778000000</v>
      </c>
      <c r="U20" s="43">
        <v>695490000000</v>
      </c>
      <c r="V20" s="43">
        <v>695490000000</v>
      </c>
      <c r="W20" s="43">
        <v>990445000000</v>
      </c>
      <c r="X20" s="43">
        <v>1035285000000</v>
      </c>
      <c r="Y20" s="43">
        <v>15223076000000</v>
      </c>
      <c r="Z20" s="43">
        <v>19423604000000</v>
      </c>
      <c r="AA20" s="43">
        <f t="shared" si="5"/>
        <v>19423604000000</v>
      </c>
      <c r="AB20" s="43">
        <v>23899022000000</v>
      </c>
      <c r="AC20" s="43">
        <v>1730103217</v>
      </c>
      <c r="AD20" s="43">
        <v>1730103217</v>
      </c>
      <c r="AE20" s="43">
        <v>1730103217</v>
      </c>
      <c r="AF20" s="43">
        <v>1730103217</v>
      </c>
      <c r="AG20" s="43">
        <v>274</v>
      </c>
      <c r="AH20" s="43">
        <v>274</v>
      </c>
      <c r="AI20" s="43">
        <v>274</v>
      </c>
      <c r="AJ20" s="43">
        <v>274</v>
      </c>
      <c r="AK20" s="43">
        <f t="shared" si="6"/>
        <v>601.45345222544609</v>
      </c>
      <c r="AL20" s="43">
        <f t="shared" si="7"/>
        <v>598.70438412114697</v>
      </c>
      <c r="AM20" s="43">
        <f t="shared" si="8"/>
        <v>556.02558846348882</v>
      </c>
      <c r="AN20" s="43">
        <f t="shared" si="9"/>
        <v>573.65681033237456</v>
      </c>
      <c r="AO20" s="41">
        <f t="shared" si="10"/>
        <v>0.45556310132757388</v>
      </c>
      <c r="AP20" s="41">
        <f t="shared" si="11"/>
        <v>0.45765490827699784</v>
      </c>
      <c r="AQ20" s="41">
        <f t="shared" si="12"/>
        <v>0.49278307632777607</v>
      </c>
      <c r="AR20" s="41">
        <f t="shared" si="13"/>
        <v>0.47763749172827819</v>
      </c>
      <c r="AS20" s="41">
        <f t="shared" si="15"/>
        <v>6.3267844335759049E-2</v>
      </c>
      <c r="AT20" s="41">
        <f t="shared" si="14"/>
        <v>6.3267844335759049E-2</v>
      </c>
      <c r="AU20" s="41">
        <f t="shared" si="14"/>
        <v>8.3573520345903055E-2</v>
      </c>
      <c r="AV20" s="41">
        <f t="shared" si="14"/>
        <v>8.3376332133984238E-2</v>
      </c>
      <c r="AW20" s="41">
        <f t="shared" si="16"/>
        <v>14.629462832299701</v>
      </c>
      <c r="AX20" s="41">
        <f t="shared" si="17"/>
        <v>18.751903666201372</v>
      </c>
      <c r="AY20" s="41">
        <f t="shared" si="18"/>
        <v>20.191241497709193</v>
      </c>
      <c r="AZ20" s="41">
        <f t="shared" si="19"/>
        <v>24.079971111234368</v>
      </c>
    </row>
    <row r="21" spans="1:55" x14ac:dyDescent="0.25">
      <c r="A21" s="2">
        <v>18</v>
      </c>
      <c r="B21" s="2" t="s">
        <v>27</v>
      </c>
      <c r="C21" s="47" t="s">
        <v>92</v>
      </c>
      <c r="D21" s="65" t="s">
        <v>93</v>
      </c>
      <c r="E21" s="26">
        <v>19777500514550</v>
      </c>
      <c r="F21" s="48">
        <f t="shared" si="2"/>
        <v>19777500514550</v>
      </c>
      <c r="G21" s="26">
        <v>19917653265528</v>
      </c>
      <c r="H21" s="26">
        <v>22276160695411</v>
      </c>
      <c r="I21" s="43">
        <v>380381947966</v>
      </c>
      <c r="J21" s="43">
        <v>406954570727</v>
      </c>
      <c r="K21" s="43">
        <v>541837229228</v>
      </c>
      <c r="L21" s="43">
        <v>590753527421</v>
      </c>
      <c r="M21" s="43">
        <v>42874167628</v>
      </c>
      <c r="N21" s="43">
        <v>215214468586</v>
      </c>
      <c r="O21" s="43">
        <f t="shared" si="3"/>
        <v>215214468586</v>
      </c>
      <c r="P21" s="43">
        <v>214884126122</v>
      </c>
      <c r="Q21" s="43">
        <v>14976706662</v>
      </c>
      <c r="R21" s="43">
        <v>14115264412</v>
      </c>
      <c r="S21" s="43">
        <f t="shared" si="4"/>
        <v>14115264412</v>
      </c>
      <c r="T21" s="43">
        <v>59915239649</v>
      </c>
      <c r="U21" s="43">
        <v>2098168514645</v>
      </c>
      <c r="V21" s="43">
        <v>2098168514645</v>
      </c>
      <c r="W21" s="43">
        <v>1211052647953</v>
      </c>
      <c r="X21" s="43">
        <v>1970064538149</v>
      </c>
      <c r="Y21" s="43">
        <v>266351031079</v>
      </c>
      <c r="Z21" s="43">
        <v>428590166019</v>
      </c>
      <c r="AA21" s="43">
        <f t="shared" si="5"/>
        <v>428590166019</v>
      </c>
      <c r="AB21" s="43">
        <v>572784572607</v>
      </c>
      <c r="AC21" s="43">
        <v>690740500</v>
      </c>
      <c r="AD21" s="43">
        <v>690740500</v>
      </c>
      <c r="AE21" s="43">
        <v>690740500</v>
      </c>
      <c r="AF21" s="43">
        <v>690740500</v>
      </c>
      <c r="AG21" s="43">
        <v>1610</v>
      </c>
      <c r="AH21" s="43">
        <v>1565</v>
      </c>
      <c r="AI21" s="43">
        <v>2420</v>
      </c>
      <c r="AJ21" s="43">
        <v>1950</v>
      </c>
      <c r="AK21" s="43">
        <f t="shared" si="6"/>
        <v>550.68719434577815</v>
      </c>
      <c r="AL21" s="43">
        <f t="shared" si="7"/>
        <v>589.15695652274621</v>
      </c>
      <c r="AM21" s="43">
        <f t="shared" si="8"/>
        <v>784.42950605618171</v>
      </c>
      <c r="AN21" s="43">
        <f t="shared" si="9"/>
        <v>855.24669166061642</v>
      </c>
      <c r="AO21" s="41">
        <f t="shared" si="10"/>
        <v>2.9236198272463843</v>
      </c>
      <c r="AP21" s="41">
        <f t="shared" si="11"/>
        <v>2.6563379803520633</v>
      </c>
      <c r="AQ21" s="41">
        <f t="shared" si="12"/>
        <v>3.0850445850346135</v>
      </c>
      <c r="AR21" s="41">
        <f t="shared" si="13"/>
        <v>2.2800438972920452</v>
      </c>
      <c r="AS21" s="41">
        <f t="shared" si="15"/>
        <v>0.10608865933798915</v>
      </c>
      <c r="AT21" s="41">
        <f t="shared" si="15"/>
        <v>0.10608865933798915</v>
      </c>
      <c r="AU21" s="41">
        <f t="shared" si="15"/>
        <v>6.0802978734899468E-2</v>
      </c>
      <c r="AV21" s="41">
        <f t="shared" si="15"/>
        <v>8.8438244142979405E-2</v>
      </c>
      <c r="AW21" s="41">
        <f t="shared" si="16"/>
        <v>0.70021995655484548</v>
      </c>
      <c r="AX21" s="41">
        <f t="shared" si="17"/>
        <v>1.05316464502008</v>
      </c>
      <c r="AY21" s="41">
        <f t="shared" si="18"/>
        <v>0.79099431139061371</v>
      </c>
      <c r="AZ21" s="41">
        <f t="shared" si="19"/>
        <v>0.96958299192482955</v>
      </c>
    </row>
    <row r="22" spans="1:55" x14ac:dyDescent="0.25">
      <c r="A22" s="2">
        <v>19</v>
      </c>
      <c r="B22" s="2" t="s">
        <v>28</v>
      </c>
      <c r="C22" s="47" t="s">
        <v>94</v>
      </c>
      <c r="D22" s="65" t="s">
        <v>95</v>
      </c>
      <c r="E22" s="26">
        <v>3401723398441</v>
      </c>
      <c r="F22" s="48">
        <f t="shared" si="2"/>
        <v>3401723398441</v>
      </c>
      <c r="G22" s="26">
        <v>3731907652769</v>
      </c>
      <c r="H22" s="26">
        <v>4140857067187</v>
      </c>
      <c r="I22" s="43">
        <v>4069182342000</v>
      </c>
      <c r="J22" s="43">
        <v>4068567272000</v>
      </c>
      <c r="K22" s="43">
        <v>4870786420000</v>
      </c>
      <c r="L22" s="43">
        <v>6107507765000</v>
      </c>
      <c r="M22" s="43">
        <v>301250035000</v>
      </c>
      <c r="N22" s="43">
        <v>214069167000</v>
      </c>
      <c r="O22" s="43">
        <f t="shared" si="3"/>
        <v>214069167000</v>
      </c>
      <c r="P22" s="43">
        <v>211793627000</v>
      </c>
      <c r="Q22" s="43">
        <v>79897505000</v>
      </c>
      <c r="R22" s="43">
        <v>57943498000</v>
      </c>
      <c r="S22" s="43">
        <f t="shared" si="4"/>
        <v>57943498000</v>
      </c>
      <c r="T22" s="43">
        <v>83451430000</v>
      </c>
      <c r="U22" s="43">
        <v>26500634368</v>
      </c>
      <c r="V22" s="43">
        <v>26500634368</v>
      </c>
      <c r="W22" s="43">
        <v>213841959821</v>
      </c>
      <c r="X22" s="43">
        <v>257682130697</v>
      </c>
      <c r="Y22" s="43">
        <v>523881726000</v>
      </c>
      <c r="Z22" s="43">
        <v>660424729000</v>
      </c>
      <c r="AA22" s="43">
        <f t="shared" si="5"/>
        <v>660424729000</v>
      </c>
      <c r="AB22" s="43">
        <v>705106719000</v>
      </c>
      <c r="AC22" s="43">
        <v>9525000000</v>
      </c>
      <c r="AD22" s="43">
        <v>9525000000</v>
      </c>
      <c r="AE22" s="43">
        <v>9525000000</v>
      </c>
      <c r="AF22" s="43">
        <v>9525000000</v>
      </c>
      <c r="AG22" s="43">
        <v>1000</v>
      </c>
      <c r="AH22" s="43">
        <v>1000</v>
      </c>
      <c r="AI22" s="43">
        <v>1000</v>
      </c>
      <c r="AJ22" s="43">
        <v>1000</v>
      </c>
      <c r="AK22" s="43">
        <f t="shared" si="6"/>
        <v>427.21074456692912</v>
      </c>
      <c r="AL22" s="43">
        <f t="shared" si="7"/>
        <v>427.1461702887139</v>
      </c>
      <c r="AM22" s="43">
        <f t="shared" si="8"/>
        <v>511.3686530183727</v>
      </c>
      <c r="AN22" s="43">
        <f t="shared" si="9"/>
        <v>641.20816430446189</v>
      </c>
      <c r="AO22" s="41">
        <f t="shared" si="10"/>
        <v>2.3407650971272203</v>
      </c>
      <c r="AP22" s="41">
        <f t="shared" si="11"/>
        <v>2.3411189647892345</v>
      </c>
      <c r="AQ22" s="41">
        <f t="shared" si="12"/>
        <v>1.9555363710651061</v>
      </c>
      <c r="AR22" s="41">
        <f t="shared" si="13"/>
        <v>1.5595559377892991</v>
      </c>
      <c r="AS22" s="41">
        <f t="shared" si="15"/>
        <v>7.7903554357609331E-3</v>
      </c>
      <c r="AT22" s="41">
        <f t="shared" si="15"/>
        <v>7.7903554357609331E-3</v>
      </c>
      <c r="AU22" s="41">
        <f t="shared" si="15"/>
        <v>5.7300978405061438E-2</v>
      </c>
      <c r="AV22" s="41">
        <f t="shared" si="15"/>
        <v>6.2229177804499942E-2</v>
      </c>
      <c r="AW22" s="41">
        <f t="shared" si="16"/>
        <v>0.12874373325391766</v>
      </c>
      <c r="AX22" s="41">
        <f t="shared" si="17"/>
        <v>0.16232365961970507</v>
      </c>
      <c r="AY22" s="41">
        <f t="shared" si="18"/>
        <v>0.13558893206407518</v>
      </c>
      <c r="AZ22" s="41">
        <f t="shared" si="19"/>
        <v>0.1154491727445229</v>
      </c>
    </row>
    <row r="23" spans="1:55" x14ac:dyDescent="0.25">
      <c r="A23" s="2">
        <v>20</v>
      </c>
      <c r="B23" s="2" t="s">
        <v>29</v>
      </c>
      <c r="C23" s="47" t="s">
        <v>96</v>
      </c>
      <c r="D23" s="65" t="s">
        <v>97</v>
      </c>
      <c r="E23" s="26">
        <v>4452166671985</v>
      </c>
      <c r="F23" s="48">
        <f t="shared" si="2"/>
        <v>4452166671985</v>
      </c>
      <c r="G23" s="26">
        <v>4191284422677</v>
      </c>
      <c r="H23" s="26">
        <v>4130321616083</v>
      </c>
      <c r="I23" s="43">
        <v>1391999046712</v>
      </c>
      <c r="J23" s="43">
        <v>1598672228267</v>
      </c>
      <c r="K23" s="43">
        <v>1760590755177</v>
      </c>
      <c r="L23" s="43">
        <v>2045289129558</v>
      </c>
      <c r="M23" s="43">
        <v>3402616824533</v>
      </c>
      <c r="N23" s="43">
        <v>3627632574744</v>
      </c>
      <c r="O23" s="43">
        <f t="shared" si="3"/>
        <v>3627632574744</v>
      </c>
      <c r="P23" s="43">
        <v>4143264634774</v>
      </c>
      <c r="Q23" s="43">
        <v>839509478376</v>
      </c>
      <c r="R23" s="43">
        <v>602524461985</v>
      </c>
      <c r="S23" s="43">
        <f t="shared" si="4"/>
        <v>602524461985</v>
      </c>
      <c r="T23" s="43">
        <v>967557071735</v>
      </c>
      <c r="U23" s="43">
        <v>168610282478</v>
      </c>
      <c r="V23" s="43">
        <v>168610282478</v>
      </c>
      <c r="W23" s="43">
        <v>281340682456</v>
      </c>
      <c r="X23" s="43">
        <v>432247722254</v>
      </c>
      <c r="Y23" s="43">
        <v>3559144386553</v>
      </c>
      <c r="Z23" s="43">
        <v>4288218173294</v>
      </c>
      <c r="AA23" s="43">
        <f t="shared" si="5"/>
        <v>4288218173294</v>
      </c>
      <c r="AB23" s="43">
        <v>4400757363148</v>
      </c>
      <c r="AC23" s="43">
        <v>918492750</v>
      </c>
      <c r="AD23" s="43">
        <v>918492750</v>
      </c>
      <c r="AE23" s="43">
        <v>918492750</v>
      </c>
      <c r="AF23" s="43">
        <v>918492750</v>
      </c>
      <c r="AG23" s="43">
        <v>4850</v>
      </c>
      <c r="AH23" s="43">
        <v>7275</v>
      </c>
      <c r="AI23" s="43">
        <v>7000</v>
      </c>
      <c r="AJ23" s="43">
        <v>7100</v>
      </c>
      <c r="AK23" s="43">
        <f t="shared" si="6"/>
        <v>1515.5253503220358</v>
      </c>
      <c r="AL23" s="43">
        <f t="shared" si="7"/>
        <v>1740.5387557680776</v>
      </c>
      <c r="AM23" s="43">
        <f t="shared" si="8"/>
        <v>1916.8259686067202</v>
      </c>
      <c r="AN23" s="43">
        <f t="shared" si="9"/>
        <v>2226.7885397658283</v>
      </c>
      <c r="AO23" s="41">
        <f t="shared" si="10"/>
        <v>3.2002104082055887</v>
      </c>
      <c r="AP23" s="41">
        <f t="shared" si="11"/>
        <v>4.1797403108037283</v>
      </c>
      <c r="AQ23" s="41">
        <f t="shared" si="12"/>
        <v>3.6518703912844406</v>
      </c>
      <c r="AR23" s="41">
        <f t="shared" si="13"/>
        <v>3.1884482397895959</v>
      </c>
      <c r="AS23" s="41">
        <f t="shared" si="15"/>
        <v>3.7871511760548052E-2</v>
      </c>
      <c r="AT23" s="41">
        <f t="shared" si="15"/>
        <v>3.7871511760548052E-2</v>
      </c>
      <c r="AU23" s="41">
        <f t="shared" si="15"/>
        <v>6.7125170731387851E-2</v>
      </c>
      <c r="AV23" s="41">
        <f t="shared" si="15"/>
        <v>0.10465231583198674</v>
      </c>
      <c r="AW23" s="41">
        <f t="shared" si="16"/>
        <v>2.5568583505570284</v>
      </c>
      <c r="AX23" s="41">
        <f t="shared" si="17"/>
        <v>2.6823623363636795</v>
      </c>
      <c r="AY23" s="41">
        <f t="shared" si="18"/>
        <v>2.435670050342214</v>
      </c>
      <c r="AZ23" s="41">
        <f t="shared" si="19"/>
        <v>2.1516553818965596</v>
      </c>
    </row>
    <row r="24" spans="1:55" x14ac:dyDescent="0.25">
      <c r="A24" s="2">
        <v>21</v>
      </c>
      <c r="B24" s="2" t="s">
        <v>30</v>
      </c>
      <c r="C24" s="47" t="s">
        <v>98</v>
      </c>
      <c r="D24" s="65" t="s">
        <v>49</v>
      </c>
      <c r="E24" s="26">
        <v>35395264000000</v>
      </c>
      <c r="F24" s="48">
        <f t="shared" si="2"/>
        <v>35395264000000</v>
      </c>
      <c r="G24" s="26">
        <v>35979302000000</v>
      </c>
      <c r="H24" s="26">
        <v>36113081000000</v>
      </c>
      <c r="I24" s="43">
        <v>2979700000007</v>
      </c>
      <c r="J24" s="43">
        <v>6354780000006</v>
      </c>
      <c r="K24" s="43">
        <v>7662994360266</v>
      </c>
      <c r="L24" s="43">
        <v>8947461106808</v>
      </c>
      <c r="M24" s="43">
        <v>125899182000</v>
      </c>
      <c r="N24" s="43">
        <v>105999860000</v>
      </c>
      <c r="O24" s="43">
        <f t="shared" si="3"/>
        <v>105999860000</v>
      </c>
      <c r="P24" s="43">
        <v>190499576000</v>
      </c>
      <c r="Q24" s="43">
        <v>368134832000</v>
      </c>
      <c r="R24" s="43">
        <v>9950605000</v>
      </c>
      <c r="S24" s="43">
        <f t="shared" si="4"/>
        <v>9950605000</v>
      </c>
      <c r="T24" s="43">
        <v>27191536000</v>
      </c>
      <c r="U24" s="43">
        <v>340285000000</v>
      </c>
      <c r="V24" s="43">
        <v>340285000000</v>
      </c>
      <c r="W24" s="43">
        <v>1333747000000</v>
      </c>
      <c r="X24" s="43">
        <v>1509605000000</v>
      </c>
      <c r="Y24" s="43">
        <v>307049328000</v>
      </c>
      <c r="Z24" s="43">
        <v>317218021000</v>
      </c>
      <c r="AA24" s="43">
        <f t="shared" si="5"/>
        <v>317218021000</v>
      </c>
      <c r="AB24" s="43">
        <v>342223078000</v>
      </c>
      <c r="AC24" s="43">
        <v>12000000000</v>
      </c>
      <c r="AD24" s="43">
        <v>12000000000</v>
      </c>
      <c r="AE24" s="43">
        <v>12000000000</v>
      </c>
      <c r="AF24" s="43">
        <v>12000000000</v>
      </c>
      <c r="AG24" s="43">
        <v>1190</v>
      </c>
      <c r="AH24" s="43">
        <v>1190</v>
      </c>
      <c r="AI24" s="43">
        <v>1190</v>
      </c>
      <c r="AJ24" s="43">
        <v>1190</v>
      </c>
      <c r="AK24" s="43">
        <f t="shared" si="6"/>
        <v>248.30833333391666</v>
      </c>
      <c r="AL24" s="43">
        <f t="shared" si="7"/>
        <v>529.56500000050005</v>
      </c>
      <c r="AM24" s="43">
        <f t="shared" si="8"/>
        <v>638.58286335549997</v>
      </c>
      <c r="AN24" s="43">
        <f t="shared" si="9"/>
        <v>745.62175890066669</v>
      </c>
      <c r="AO24" s="41">
        <f t="shared" si="10"/>
        <v>4.7924287679855198</v>
      </c>
      <c r="AP24" s="41">
        <f t="shared" si="11"/>
        <v>2.2471273592455625</v>
      </c>
      <c r="AQ24" s="41">
        <f t="shared" si="12"/>
        <v>1.8635013062314598</v>
      </c>
      <c r="AR24" s="41">
        <f t="shared" si="13"/>
        <v>1.5959834672133466</v>
      </c>
      <c r="AS24" s="41">
        <f t="shared" si="15"/>
        <v>9.6138568142901826E-3</v>
      </c>
      <c r="AT24" s="41">
        <f t="shared" si="15"/>
        <v>9.6138568142901826E-3</v>
      </c>
      <c r="AU24" s="41">
        <f t="shared" si="15"/>
        <v>3.7069840876846359E-2</v>
      </c>
      <c r="AV24" s="41">
        <f t="shared" si="15"/>
        <v>4.1802165813545511E-2</v>
      </c>
      <c r="AW24" s="41">
        <f t="shared" si="16"/>
        <v>0.10304706111329284</v>
      </c>
      <c r="AX24" s="41">
        <f t="shared" si="17"/>
        <v>4.9918017775548565E-2</v>
      </c>
      <c r="AY24" s="41">
        <f t="shared" si="18"/>
        <v>4.1396092191432678E-2</v>
      </c>
      <c r="AZ24" s="41">
        <f t="shared" si="19"/>
        <v>3.8248065447259352E-2</v>
      </c>
    </row>
    <row r="25" spans="1:55" x14ac:dyDescent="0.25">
      <c r="A25" s="2">
        <v>22</v>
      </c>
      <c r="B25" s="2" t="s">
        <v>31</v>
      </c>
      <c r="C25" s="47" t="s">
        <v>99</v>
      </c>
      <c r="D25" s="65" t="s">
        <v>100</v>
      </c>
      <c r="E25" s="26">
        <v>1768660546754</v>
      </c>
      <c r="F25" s="48">
        <f t="shared" si="2"/>
        <v>1768660546754</v>
      </c>
      <c r="G25" s="26">
        <v>1970428120056</v>
      </c>
      <c r="H25" s="26">
        <v>2042199577083</v>
      </c>
      <c r="I25" s="43">
        <v>8854225986550</v>
      </c>
      <c r="J25" s="43">
        <v>9353924838510</v>
      </c>
      <c r="K25" s="43">
        <v>9617119297010</v>
      </c>
      <c r="L25" s="43">
        <v>10228149711310</v>
      </c>
      <c r="M25" s="43">
        <v>12518822477</v>
      </c>
      <c r="N25" s="43">
        <v>29642208781</v>
      </c>
      <c r="O25" s="43">
        <f t="shared" si="3"/>
        <v>29642208781</v>
      </c>
      <c r="P25" s="43">
        <v>8811330955</v>
      </c>
      <c r="Q25" s="43">
        <v>3136873781</v>
      </c>
      <c r="R25" s="43">
        <v>4303412969</v>
      </c>
      <c r="S25" s="43">
        <f t="shared" si="4"/>
        <v>4303412969</v>
      </c>
      <c r="T25" s="43">
        <v>5680648487</v>
      </c>
      <c r="U25" s="43">
        <v>5415741808</v>
      </c>
      <c r="V25" s="43">
        <v>5415741808</v>
      </c>
      <c r="W25" s="43">
        <v>29707421605</v>
      </c>
      <c r="X25" s="43">
        <v>86635603936</v>
      </c>
      <c r="Y25" s="43">
        <v>66060214687</v>
      </c>
      <c r="Z25" s="43">
        <v>70943630711</v>
      </c>
      <c r="AA25" s="43">
        <f t="shared" si="5"/>
        <v>70943630711</v>
      </c>
      <c r="AB25" s="43">
        <v>639121007816</v>
      </c>
      <c r="AC25" s="43">
        <v>5855000000</v>
      </c>
      <c r="AD25" s="43">
        <v>5855000000</v>
      </c>
      <c r="AE25" s="43">
        <v>5855000000</v>
      </c>
      <c r="AF25" s="43">
        <v>5855000000</v>
      </c>
      <c r="AG25" s="43">
        <v>386</v>
      </c>
      <c r="AH25" s="43">
        <v>386</v>
      </c>
      <c r="AI25" s="43">
        <v>386</v>
      </c>
      <c r="AJ25" s="43">
        <v>386</v>
      </c>
      <c r="AK25" s="43">
        <f t="shared" si="6"/>
        <v>1512.2503819897524</v>
      </c>
      <c r="AL25" s="43">
        <f t="shared" si="7"/>
        <v>1597.5960441520069</v>
      </c>
      <c r="AM25" s="43">
        <f t="shared" si="8"/>
        <v>1642.5481292929121</v>
      </c>
      <c r="AN25" s="43">
        <f t="shared" si="9"/>
        <v>1746.9085758001709</v>
      </c>
      <c r="AO25" s="41">
        <f t="shared" si="10"/>
        <v>0.25524873697973094</v>
      </c>
      <c r="AP25" s="41">
        <f t="shared" si="11"/>
        <v>0.24161301689056583</v>
      </c>
      <c r="AQ25" s="41">
        <f t="shared" si="12"/>
        <v>0.23500072425041582</v>
      </c>
      <c r="AR25" s="41">
        <f t="shared" si="13"/>
        <v>0.22096176373923451</v>
      </c>
      <c r="AS25" s="41">
        <f t="shared" si="15"/>
        <v>3.0620583570654309E-3</v>
      </c>
      <c r="AT25" s="41">
        <f t="shared" si="15"/>
        <v>3.0620583570654309E-3</v>
      </c>
      <c r="AU25" s="41">
        <f t="shared" si="15"/>
        <v>1.5076632992913088E-2</v>
      </c>
      <c r="AV25" s="41">
        <f t="shared" si="15"/>
        <v>4.2422692134598809E-2</v>
      </c>
      <c r="AW25" s="41">
        <f t="shared" si="16"/>
        <v>7.4608683793872758E-3</v>
      </c>
      <c r="AX25" s="41">
        <f t="shared" si="17"/>
        <v>7.5843704044879527E-3</v>
      </c>
      <c r="AY25" s="41">
        <f t="shared" si="18"/>
        <v>7.3768067671840833E-3</v>
      </c>
      <c r="AZ25" s="41">
        <f t="shared" si="19"/>
        <v>6.248647368832292E-2</v>
      </c>
    </row>
    <row r="26" spans="1:55" x14ac:dyDescent="0.25">
      <c r="A26" s="2">
        <v>23</v>
      </c>
      <c r="B26" s="2" t="s">
        <v>32</v>
      </c>
      <c r="C26" s="47" t="s">
        <v>101</v>
      </c>
      <c r="D26" s="65" t="s">
        <v>102</v>
      </c>
      <c r="E26" s="26">
        <v>773863042440</v>
      </c>
      <c r="F26" s="48">
        <f t="shared" si="2"/>
        <v>773863042440</v>
      </c>
      <c r="G26" s="26">
        <v>889125250792</v>
      </c>
      <c r="H26" s="26">
        <v>1033289474829</v>
      </c>
      <c r="I26" s="43">
        <v>4198090100000</v>
      </c>
      <c r="J26" s="43">
        <v>4198090100000</v>
      </c>
      <c r="K26" s="43">
        <v>4198090100000</v>
      </c>
      <c r="L26" s="43">
        <v>4256691300000</v>
      </c>
      <c r="M26" s="43">
        <v>636096776179</v>
      </c>
      <c r="N26" s="43">
        <v>135159940052</v>
      </c>
      <c r="O26" s="43">
        <f t="shared" si="3"/>
        <v>135159940052</v>
      </c>
      <c r="P26" s="43">
        <v>127135975585</v>
      </c>
      <c r="Q26" s="43">
        <v>108800715984</v>
      </c>
      <c r="R26" s="43">
        <v>75294227229</v>
      </c>
      <c r="S26" s="43">
        <f t="shared" si="4"/>
        <v>75294227229</v>
      </c>
      <c r="T26" s="43">
        <v>1872371924</v>
      </c>
      <c r="U26" s="43">
        <v>42520246722</v>
      </c>
      <c r="V26" s="43">
        <v>42520246722</v>
      </c>
      <c r="W26" s="43">
        <v>84524160228</v>
      </c>
      <c r="X26" s="43">
        <v>74865302076</v>
      </c>
      <c r="Y26" s="43">
        <v>1992902779331</v>
      </c>
      <c r="Z26" s="43">
        <v>2678123608810</v>
      </c>
      <c r="AA26" s="43">
        <f t="shared" si="5"/>
        <v>2678123608810</v>
      </c>
      <c r="AB26" s="43">
        <v>2683168655955</v>
      </c>
      <c r="AC26" s="43">
        <v>15627150000</v>
      </c>
      <c r="AD26" s="43">
        <v>15627150000</v>
      </c>
      <c r="AE26" s="43">
        <v>15627150000</v>
      </c>
      <c r="AF26" s="43">
        <v>15627150000</v>
      </c>
      <c r="AG26" s="43">
        <v>4890</v>
      </c>
      <c r="AH26" s="43">
        <v>4890</v>
      </c>
      <c r="AI26" s="43">
        <v>4890</v>
      </c>
      <c r="AJ26" s="43">
        <v>4890</v>
      </c>
      <c r="AK26" s="43">
        <f t="shared" si="6"/>
        <v>268.64080142572379</v>
      </c>
      <c r="AL26" s="43">
        <f t="shared" si="7"/>
        <v>268.64080142572379</v>
      </c>
      <c r="AM26" s="43">
        <f t="shared" si="8"/>
        <v>268.64080142572379</v>
      </c>
      <c r="AN26" s="43">
        <f t="shared" si="9"/>
        <v>272.39076223111698</v>
      </c>
      <c r="AO26" s="41">
        <f t="shared" si="10"/>
        <v>18.202744981581031</v>
      </c>
      <c r="AP26" s="41">
        <f t="shared" si="11"/>
        <v>18.202744981581031</v>
      </c>
      <c r="AQ26" s="41">
        <f t="shared" si="12"/>
        <v>18.202744981581031</v>
      </c>
      <c r="AR26" s="41">
        <f t="shared" si="13"/>
        <v>17.952150652785182</v>
      </c>
      <c r="AS26" s="41">
        <f t="shared" si="15"/>
        <v>5.4945441751466928E-2</v>
      </c>
      <c r="AT26" s="41">
        <f t="shared" si="15"/>
        <v>5.4945441751466928E-2</v>
      </c>
      <c r="AU26" s="41">
        <f t="shared" si="15"/>
        <v>9.5064401953165761E-2</v>
      </c>
      <c r="AV26" s="41">
        <f t="shared" si="15"/>
        <v>7.245336752161298E-2</v>
      </c>
      <c r="AW26" s="41">
        <f t="shared" si="16"/>
        <v>0.47471653343766967</v>
      </c>
      <c r="AX26" s="41">
        <f t="shared" si="17"/>
        <v>0.63793857325977832</v>
      </c>
      <c r="AY26" s="41">
        <f t="shared" si="18"/>
        <v>0.63793857325977832</v>
      </c>
      <c r="AZ26" s="41">
        <f t="shared" si="19"/>
        <v>0.63034137710549976</v>
      </c>
    </row>
    <row r="27" spans="1:55" x14ac:dyDescent="0.25">
      <c r="A27" s="2">
        <v>24</v>
      </c>
      <c r="B27" s="2" t="s">
        <v>33</v>
      </c>
      <c r="C27" s="47" t="s">
        <v>103</v>
      </c>
      <c r="D27" s="65" t="s">
        <v>104</v>
      </c>
      <c r="E27" s="26">
        <v>35026171000000</v>
      </c>
      <c r="F27" s="48">
        <f t="shared" si="2"/>
        <v>35026171000000</v>
      </c>
      <c r="G27" s="26">
        <v>40345003000000</v>
      </c>
      <c r="H27" s="26">
        <v>42600814000000</v>
      </c>
      <c r="I27" s="43">
        <v>5655139000000</v>
      </c>
      <c r="J27" s="43">
        <v>4781737000000</v>
      </c>
      <c r="K27" s="43">
        <v>5138126000000</v>
      </c>
      <c r="L27" s="43">
        <v>5822679000000</v>
      </c>
      <c r="M27" s="43">
        <v>9901772000000</v>
      </c>
      <c r="N27" s="43">
        <v>9206869000000</v>
      </c>
      <c r="O27" s="43">
        <f t="shared" si="3"/>
        <v>9206869000000</v>
      </c>
      <c r="P27" s="43">
        <v>7496592000000</v>
      </c>
      <c r="Q27" s="43">
        <v>3120471000000</v>
      </c>
      <c r="R27" s="43">
        <v>1693036000000</v>
      </c>
      <c r="S27" s="43">
        <f t="shared" si="4"/>
        <v>1693036000000</v>
      </c>
      <c r="T27" s="43">
        <v>1848151000000</v>
      </c>
      <c r="U27" s="43">
        <v>1539798000000</v>
      </c>
      <c r="V27" s="43">
        <v>1539798000000</v>
      </c>
      <c r="W27" s="43">
        <v>2829418000000</v>
      </c>
      <c r="X27" s="43">
        <v>5504956000000</v>
      </c>
      <c r="Y27" s="43">
        <v>15367509000000</v>
      </c>
      <c r="Z27" s="43">
        <v>15597264000000</v>
      </c>
      <c r="AA27" s="43">
        <f t="shared" si="5"/>
        <v>15597264000000</v>
      </c>
      <c r="AB27" s="43">
        <v>14747263000000</v>
      </c>
      <c r="AC27" s="43">
        <v>11553528000</v>
      </c>
      <c r="AD27" s="43">
        <v>11553528000</v>
      </c>
      <c r="AE27" s="43">
        <v>11553528000</v>
      </c>
      <c r="AF27" s="43">
        <v>11553528000</v>
      </c>
      <c r="AG27" s="43">
        <v>1885</v>
      </c>
      <c r="AH27" s="43">
        <v>1600</v>
      </c>
      <c r="AI27" s="43">
        <v>1570</v>
      </c>
      <c r="AJ27" s="43">
        <v>1885</v>
      </c>
      <c r="AK27" s="43">
        <f t="shared" si="6"/>
        <v>489.47291251641923</v>
      </c>
      <c r="AL27" s="43">
        <f t="shared" si="7"/>
        <v>413.87678291860288</v>
      </c>
      <c r="AM27" s="43">
        <f t="shared" si="8"/>
        <v>444.72355110923695</v>
      </c>
      <c r="AN27" s="43">
        <f t="shared" si="9"/>
        <v>503.97411076512731</v>
      </c>
      <c r="AO27" s="41">
        <f t="shared" si="10"/>
        <v>3.8510813403525535</v>
      </c>
      <c r="AP27" s="41">
        <f t="shared" si="11"/>
        <v>3.8658848866008313</v>
      </c>
      <c r="AQ27" s="41">
        <f t="shared" si="12"/>
        <v>3.5302830175826752</v>
      </c>
      <c r="AR27" s="41">
        <f t="shared" si="13"/>
        <v>3.7402714935856847</v>
      </c>
      <c r="AS27" s="41">
        <f t="shared" si="15"/>
        <v>4.396135678090534E-2</v>
      </c>
      <c r="AT27" s="41">
        <f t="shared" si="15"/>
        <v>4.396135678090534E-2</v>
      </c>
      <c r="AU27" s="41">
        <f t="shared" si="15"/>
        <v>7.0130568586151798E-2</v>
      </c>
      <c r="AV27" s="41">
        <f t="shared" si="15"/>
        <v>0.12922185008014167</v>
      </c>
      <c r="AW27" s="41">
        <f t="shared" si="16"/>
        <v>2.7174414280533159</v>
      </c>
      <c r="AX27" s="41">
        <f t="shared" si="17"/>
        <v>3.2618406240242823</v>
      </c>
      <c r="AY27" s="41">
        <f t="shared" si="18"/>
        <v>3.0355939110874277</v>
      </c>
      <c r="AZ27" s="41">
        <f t="shared" si="19"/>
        <v>2.5327281479882369</v>
      </c>
    </row>
    <row r="28" spans="1:55" x14ac:dyDescent="0.25">
      <c r="A28" s="2">
        <v>25</v>
      </c>
      <c r="B28" s="2" t="s">
        <v>34</v>
      </c>
      <c r="C28" s="47" t="s">
        <v>105</v>
      </c>
      <c r="D28" s="65" t="s">
        <v>106</v>
      </c>
      <c r="E28" s="26">
        <v>12775930059000</v>
      </c>
      <c r="F28" s="48">
        <f t="shared" si="2"/>
        <v>12775930059000</v>
      </c>
      <c r="G28" s="26">
        <v>13850610076000</v>
      </c>
      <c r="H28" s="26">
        <v>13969704123000</v>
      </c>
      <c r="I28" s="43">
        <v>13296259876</v>
      </c>
      <c r="J28" s="43">
        <v>13296259876</v>
      </c>
      <c r="K28" s="43">
        <v>13296259876</v>
      </c>
      <c r="L28" s="43">
        <v>15938444031</v>
      </c>
      <c r="M28" s="43">
        <v>283704289385</v>
      </c>
      <c r="N28" s="43">
        <v>433714455615</v>
      </c>
      <c r="O28" s="43">
        <f t="shared" si="3"/>
        <v>433714455615</v>
      </c>
      <c r="P28" s="43">
        <v>704423183701</v>
      </c>
      <c r="Q28" s="43">
        <v>107814934562</v>
      </c>
      <c r="R28" s="43">
        <v>235919529484</v>
      </c>
      <c r="S28" s="43">
        <f t="shared" si="4"/>
        <v>235919529484</v>
      </c>
      <c r="T28" s="43">
        <v>211925886416</v>
      </c>
      <c r="U28" s="43">
        <v>580854940000</v>
      </c>
      <c r="V28" s="43">
        <v>580854940000</v>
      </c>
      <c r="W28" s="43">
        <v>1526870874000</v>
      </c>
      <c r="X28" s="43">
        <v>1848118978000</v>
      </c>
      <c r="Y28" s="43">
        <v>2811776373408</v>
      </c>
      <c r="Z28" s="43">
        <v>2896837453547</v>
      </c>
      <c r="AA28" s="43">
        <f t="shared" si="5"/>
        <v>2896837453547</v>
      </c>
      <c r="AB28" s="43">
        <v>3158497024662</v>
      </c>
      <c r="AC28" s="43">
        <v>2500162000</v>
      </c>
      <c r="AD28" s="43">
        <v>2500162000</v>
      </c>
      <c r="AE28" s="43">
        <v>2500162000</v>
      </c>
      <c r="AF28" s="43">
        <v>2500162000</v>
      </c>
      <c r="AG28" s="43">
        <v>80</v>
      </c>
      <c r="AH28" s="43">
        <v>80</v>
      </c>
      <c r="AI28" s="43">
        <v>80</v>
      </c>
      <c r="AJ28" s="43">
        <v>80</v>
      </c>
      <c r="AK28" s="43">
        <f t="shared" si="6"/>
        <v>5.3181593336751778</v>
      </c>
      <c r="AL28" s="43">
        <f t="shared" si="7"/>
        <v>5.3181593336751778</v>
      </c>
      <c r="AM28" s="43">
        <f t="shared" si="8"/>
        <v>5.3181593336751778</v>
      </c>
      <c r="AN28" s="43">
        <f t="shared" si="9"/>
        <v>6.3749645146994478</v>
      </c>
      <c r="AO28" s="41">
        <f t="shared" si="10"/>
        <v>15.042798641520776</v>
      </c>
      <c r="AP28" s="41">
        <f t="shared" si="11"/>
        <v>15.042798641520776</v>
      </c>
      <c r="AQ28" s="41">
        <f t="shared" si="12"/>
        <v>15.042798641520776</v>
      </c>
      <c r="AR28" s="41">
        <f t="shared" si="13"/>
        <v>12.549089460111553</v>
      </c>
      <c r="AS28" s="41">
        <f t="shared" si="15"/>
        <v>4.5464787089282546E-2</v>
      </c>
      <c r="AT28" s="41">
        <f t="shared" si="15"/>
        <v>4.5464787089282546E-2</v>
      </c>
      <c r="AU28" s="41">
        <f t="shared" si="15"/>
        <v>0.11023852852848155</v>
      </c>
      <c r="AV28" s="41">
        <f t="shared" si="15"/>
        <v>0.13229478317706242</v>
      </c>
      <c r="AW28" s="41">
        <f t="shared" si="16"/>
        <v>211.47122571538404</v>
      </c>
      <c r="AX28" s="41">
        <f t="shared" si="17"/>
        <v>217.86859466968198</v>
      </c>
      <c r="AY28" s="41">
        <f t="shared" si="18"/>
        <v>217.86859466968198</v>
      </c>
      <c r="AZ28" s="41">
        <f t="shared" si="19"/>
        <v>198.16846729321742</v>
      </c>
    </row>
  </sheetData>
  <mergeCells count="20">
    <mergeCell ref="A1:AZ1"/>
    <mergeCell ref="A2:A3"/>
    <mergeCell ref="B2:B3"/>
    <mergeCell ref="C2:C3"/>
    <mergeCell ref="D2:D3"/>
    <mergeCell ref="E2:H2"/>
    <mergeCell ref="I2:L2"/>
    <mergeCell ref="M2:P2"/>
    <mergeCell ref="Q2:T2"/>
    <mergeCell ref="U2:X2"/>
    <mergeCell ref="Y2:AB2"/>
    <mergeCell ref="AC2:AF2"/>
    <mergeCell ref="AG2:AJ2"/>
    <mergeCell ref="AK2:AN2"/>
    <mergeCell ref="AO2:AR2"/>
    <mergeCell ref="BB15:BC15"/>
    <mergeCell ref="AS2:AV2"/>
    <mergeCell ref="AW2:AZ2"/>
    <mergeCell ref="BB7:BC7"/>
    <mergeCell ref="BB11:BC11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73428-A905-40D4-9945-DA26C90D5795}">
  <dimension ref="A1:I102"/>
  <sheetViews>
    <sheetView topLeftCell="A100" workbookViewId="0">
      <selection activeCell="F3" sqref="F3:F102"/>
    </sheetView>
  </sheetViews>
  <sheetFormatPr defaultRowHeight="15" x14ac:dyDescent="0.25"/>
  <cols>
    <col min="1" max="1" width="3.7109375" bestFit="1" customWidth="1"/>
    <col min="2" max="2" width="18.28515625" bestFit="1" customWidth="1"/>
    <col min="3" max="3" width="6.85546875" bestFit="1" customWidth="1"/>
    <col min="4" max="4" width="22.140625" style="23" bestFit="1" customWidth="1"/>
    <col min="5" max="5" width="21.5703125" style="23" bestFit="1" customWidth="1"/>
    <col min="6" max="6" width="5.7109375" style="38" bestFit="1" customWidth="1"/>
    <col min="8" max="8" width="16" bestFit="1" customWidth="1"/>
    <col min="9" max="9" width="32.5703125" bestFit="1" customWidth="1"/>
  </cols>
  <sheetData>
    <row r="1" spans="1:9" ht="18.75" x14ac:dyDescent="0.3">
      <c r="A1" s="89" t="s">
        <v>42</v>
      </c>
      <c r="B1" s="89"/>
      <c r="C1" s="89"/>
      <c r="D1" s="89"/>
      <c r="E1" s="89"/>
      <c r="F1" s="89"/>
    </row>
    <row r="2" spans="1:9" ht="47.25" x14ac:dyDescent="0.25">
      <c r="A2" s="32" t="s">
        <v>0</v>
      </c>
      <c r="B2" s="32" t="s">
        <v>36</v>
      </c>
      <c r="C2" s="32" t="s">
        <v>2</v>
      </c>
      <c r="D2" s="35" t="s">
        <v>38</v>
      </c>
      <c r="E2" s="35" t="s">
        <v>41</v>
      </c>
      <c r="F2" s="36" t="s">
        <v>37</v>
      </c>
    </row>
    <row r="3" spans="1:9" x14ac:dyDescent="0.25">
      <c r="A3" s="86">
        <v>1</v>
      </c>
      <c r="B3" s="86" t="s">
        <v>8</v>
      </c>
      <c r="C3" s="2">
        <v>2019</v>
      </c>
      <c r="D3" s="21">
        <v>3</v>
      </c>
      <c r="E3" s="21">
        <v>5</v>
      </c>
      <c r="F3" s="37">
        <f>D3/E3*100%</f>
        <v>0.6</v>
      </c>
      <c r="H3" s="87" t="s">
        <v>9</v>
      </c>
      <c r="I3" s="88"/>
    </row>
    <row r="4" spans="1:9" x14ac:dyDescent="0.25">
      <c r="A4" s="86"/>
      <c r="B4" s="86"/>
      <c r="C4" s="2">
        <v>2020</v>
      </c>
      <c r="D4" s="21">
        <f>D3</f>
        <v>3</v>
      </c>
      <c r="E4" s="21">
        <f>E3</f>
        <v>5</v>
      </c>
      <c r="F4" s="37">
        <f>D4/E4*100%</f>
        <v>0.6</v>
      </c>
      <c r="H4" s="7" t="s">
        <v>40</v>
      </c>
      <c r="I4" s="20" t="s">
        <v>38</v>
      </c>
    </row>
    <row r="5" spans="1:9" x14ac:dyDescent="0.25">
      <c r="A5" s="86"/>
      <c r="B5" s="86"/>
      <c r="C5" s="2">
        <v>2021</v>
      </c>
      <c r="D5" s="21">
        <v>2</v>
      </c>
      <c r="E5" s="21">
        <v>4</v>
      </c>
      <c r="F5" s="37">
        <f>D5/E5*100%</f>
        <v>0.5</v>
      </c>
      <c r="H5" s="28"/>
      <c r="I5" s="29" t="s">
        <v>39</v>
      </c>
    </row>
    <row r="6" spans="1:9" x14ac:dyDescent="0.25">
      <c r="A6" s="86"/>
      <c r="B6" s="86"/>
      <c r="C6" s="2">
        <v>2022</v>
      </c>
      <c r="D6" s="22">
        <v>2</v>
      </c>
      <c r="E6" s="23">
        <v>4</v>
      </c>
      <c r="F6" s="37">
        <f t="shared" ref="F6:F90" si="0">D6/E6*100%</f>
        <v>0.5</v>
      </c>
    </row>
    <row r="7" spans="1:9" x14ac:dyDescent="0.25">
      <c r="A7" s="86">
        <v>2</v>
      </c>
      <c r="B7" s="86" t="s">
        <v>11</v>
      </c>
      <c r="C7" s="2">
        <v>2019</v>
      </c>
      <c r="D7" s="24">
        <v>1</v>
      </c>
      <c r="E7" s="24">
        <v>3</v>
      </c>
      <c r="F7" s="37">
        <f t="shared" si="0"/>
        <v>0.33333333333333331</v>
      </c>
    </row>
    <row r="8" spans="1:9" x14ac:dyDescent="0.25">
      <c r="A8" s="86"/>
      <c r="B8" s="86"/>
      <c r="C8" s="2">
        <v>2020</v>
      </c>
      <c r="D8" s="21">
        <f>D7</f>
        <v>1</v>
      </c>
      <c r="E8" s="21">
        <f>E7</f>
        <v>3</v>
      </c>
      <c r="F8" s="37">
        <f>D8/E8*100%</f>
        <v>0.33333333333333331</v>
      </c>
    </row>
    <row r="9" spans="1:9" x14ac:dyDescent="0.25">
      <c r="A9" s="86"/>
      <c r="B9" s="86"/>
      <c r="C9" s="2">
        <v>2021</v>
      </c>
      <c r="D9" s="24">
        <v>1</v>
      </c>
      <c r="E9" s="24">
        <v>3</v>
      </c>
      <c r="F9" s="37">
        <f t="shared" si="0"/>
        <v>0.33333333333333331</v>
      </c>
    </row>
    <row r="10" spans="1:9" x14ac:dyDescent="0.25">
      <c r="A10" s="86"/>
      <c r="B10" s="86"/>
      <c r="C10" s="2">
        <v>2022</v>
      </c>
      <c r="D10" s="24">
        <v>1</v>
      </c>
      <c r="E10" s="24">
        <v>3</v>
      </c>
      <c r="F10" s="37">
        <f t="shared" si="0"/>
        <v>0.33333333333333331</v>
      </c>
    </row>
    <row r="11" spans="1:9" x14ac:dyDescent="0.25">
      <c r="A11" s="86">
        <v>3</v>
      </c>
      <c r="B11" s="86" t="s">
        <v>12</v>
      </c>
      <c r="C11" s="2">
        <v>2019</v>
      </c>
      <c r="D11" s="24">
        <v>1</v>
      </c>
      <c r="E11" s="24">
        <v>3</v>
      </c>
      <c r="F11" s="37">
        <f t="shared" si="0"/>
        <v>0.33333333333333331</v>
      </c>
    </row>
    <row r="12" spans="1:9" x14ac:dyDescent="0.25">
      <c r="A12" s="86"/>
      <c r="B12" s="86"/>
      <c r="C12" s="2">
        <v>2020</v>
      </c>
      <c r="D12" s="21">
        <f>D11</f>
        <v>1</v>
      </c>
      <c r="E12" s="21">
        <f>E11</f>
        <v>3</v>
      </c>
      <c r="F12" s="37">
        <f>D12/E12*100%</f>
        <v>0.33333333333333331</v>
      </c>
    </row>
    <row r="13" spans="1:9" x14ac:dyDescent="0.25">
      <c r="A13" s="86"/>
      <c r="B13" s="86"/>
      <c r="C13" s="2">
        <v>2021</v>
      </c>
      <c r="D13" s="24">
        <v>1</v>
      </c>
      <c r="E13" s="24">
        <v>3</v>
      </c>
      <c r="F13" s="37">
        <f t="shared" si="0"/>
        <v>0.33333333333333331</v>
      </c>
    </row>
    <row r="14" spans="1:9" x14ac:dyDescent="0.25">
      <c r="A14" s="86"/>
      <c r="B14" s="86"/>
      <c r="C14" s="2">
        <v>2022</v>
      </c>
      <c r="D14" s="24">
        <v>1</v>
      </c>
      <c r="E14" s="24">
        <v>3</v>
      </c>
      <c r="F14" s="37">
        <f t="shared" si="0"/>
        <v>0.33333333333333331</v>
      </c>
    </row>
    <row r="15" spans="1:9" x14ac:dyDescent="0.25">
      <c r="A15" s="86">
        <v>4</v>
      </c>
      <c r="B15" s="86" t="s">
        <v>13</v>
      </c>
      <c r="C15" s="2">
        <v>2019</v>
      </c>
      <c r="D15" s="24">
        <v>1</v>
      </c>
      <c r="E15" s="24">
        <v>3</v>
      </c>
      <c r="F15" s="37">
        <f t="shared" si="0"/>
        <v>0.33333333333333331</v>
      </c>
    </row>
    <row r="16" spans="1:9" x14ac:dyDescent="0.25">
      <c r="A16" s="86"/>
      <c r="B16" s="86"/>
      <c r="C16" s="2">
        <v>2020</v>
      </c>
      <c r="D16" s="21">
        <f>D15</f>
        <v>1</v>
      </c>
      <c r="E16" s="21">
        <f>E15</f>
        <v>3</v>
      </c>
      <c r="F16" s="37">
        <f>D16/E16*100%</f>
        <v>0.33333333333333331</v>
      </c>
    </row>
    <row r="17" spans="1:6" x14ac:dyDescent="0.25">
      <c r="A17" s="86"/>
      <c r="B17" s="86"/>
      <c r="C17" s="2">
        <v>2021</v>
      </c>
      <c r="D17" s="24">
        <v>1</v>
      </c>
      <c r="E17" s="24">
        <v>3</v>
      </c>
      <c r="F17" s="37">
        <f t="shared" si="0"/>
        <v>0.33333333333333331</v>
      </c>
    </row>
    <row r="18" spans="1:6" x14ac:dyDescent="0.25">
      <c r="A18" s="86"/>
      <c r="B18" s="86"/>
      <c r="C18" s="2">
        <v>2022</v>
      </c>
      <c r="D18" s="24">
        <v>1</v>
      </c>
      <c r="E18" s="24">
        <v>2</v>
      </c>
      <c r="F18" s="37">
        <f t="shared" si="0"/>
        <v>0.5</v>
      </c>
    </row>
    <row r="19" spans="1:6" x14ac:dyDescent="0.25">
      <c r="A19" s="86">
        <v>5</v>
      </c>
      <c r="B19" s="86" t="s">
        <v>14</v>
      </c>
      <c r="C19" s="2">
        <v>2019</v>
      </c>
      <c r="D19" s="24">
        <v>1</v>
      </c>
      <c r="E19" s="24">
        <v>3</v>
      </c>
      <c r="F19" s="37">
        <f t="shared" si="0"/>
        <v>0.33333333333333331</v>
      </c>
    </row>
    <row r="20" spans="1:6" x14ac:dyDescent="0.25">
      <c r="A20" s="86"/>
      <c r="B20" s="86"/>
      <c r="C20" s="2">
        <v>2020</v>
      </c>
      <c r="D20" s="24">
        <v>1</v>
      </c>
      <c r="E20" s="24">
        <v>3</v>
      </c>
      <c r="F20" s="37">
        <f t="shared" si="0"/>
        <v>0.33333333333333331</v>
      </c>
    </row>
    <row r="21" spans="1:6" x14ac:dyDescent="0.25">
      <c r="A21" s="86"/>
      <c r="B21" s="86"/>
      <c r="C21" s="2">
        <v>2021</v>
      </c>
      <c r="D21" s="21">
        <f>D20</f>
        <v>1</v>
      </c>
      <c r="E21" s="21">
        <f>E20</f>
        <v>3</v>
      </c>
      <c r="F21" s="37">
        <f>D21/E21*100%</f>
        <v>0.33333333333333331</v>
      </c>
    </row>
    <row r="22" spans="1:6" x14ac:dyDescent="0.25">
      <c r="A22" s="86"/>
      <c r="B22" s="86"/>
      <c r="C22" s="2">
        <v>2022</v>
      </c>
      <c r="D22" s="24">
        <v>1</v>
      </c>
      <c r="E22" s="24">
        <v>3</v>
      </c>
      <c r="F22" s="37">
        <f t="shared" si="0"/>
        <v>0.33333333333333331</v>
      </c>
    </row>
    <row r="23" spans="1:6" x14ac:dyDescent="0.25">
      <c r="A23" s="86">
        <v>6</v>
      </c>
      <c r="B23" s="86" t="s">
        <v>15</v>
      </c>
      <c r="C23" s="2">
        <v>2019</v>
      </c>
      <c r="D23" s="24">
        <v>1</v>
      </c>
      <c r="E23" s="24">
        <v>3</v>
      </c>
      <c r="F23" s="37">
        <f t="shared" si="0"/>
        <v>0.33333333333333331</v>
      </c>
    </row>
    <row r="24" spans="1:6" x14ac:dyDescent="0.25">
      <c r="A24" s="86"/>
      <c r="B24" s="86"/>
      <c r="C24" s="2">
        <v>2020</v>
      </c>
      <c r="D24" s="21">
        <f>D23</f>
        <v>1</v>
      </c>
      <c r="E24" s="21">
        <f>E23</f>
        <v>3</v>
      </c>
      <c r="F24" s="37">
        <f>D24/E24*100%</f>
        <v>0.33333333333333331</v>
      </c>
    </row>
    <row r="25" spans="1:6" x14ac:dyDescent="0.25">
      <c r="A25" s="86"/>
      <c r="B25" s="86"/>
      <c r="C25" s="2">
        <v>2021</v>
      </c>
      <c r="D25" s="24">
        <v>1</v>
      </c>
      <c r="E25" s="24">
        <v>3</v>
      </c>
      <c r="F25" s="37">
        <f t="shared" si="0"/>
        <v>0.33333333333333331</v>
      </c>
    </row>
    <row r="26" spans="1:6" x14ac:dyDescent="0.25">
      <c r="A26" s="86"/>
      <c r="B26" s="86"/>
      <c r="C26" s="2">
        <v>2022</v>
      </c>
      <c r="D26" s="24">
        <v>1</v>
      </c>
      <c r="E26" s="24">
        <v>3</v>
      </c>
      <c r="F26" s="37">
        <f t="shared" si="0"/>
        <v>0.33333333333333331</v>
      </c>
    </row>
    <row r="27" spans="1:6" x14ac:dyDescent="0.25">
      <c r="A27" s="86">
        <v>7</v>
      </c>
      <c r="B27" s="86" t="s">
        <v>16</v>
      </c>
      <c r="C27" s="2">
        <v>2019</v>
      </c>
      <c r="D27" s="24">
        <v>1</v>
      </c>
      <c r="E27" s="24">
        <v>2</v>
      </c>
      <c r="F27" s="37">
        <f t="shared" si="0"/>
        <v>0.5</v>
      </c>
    </row>
    <row r="28" spans="1:6" x14ac:dyDescent="0.25">
      <c r="A28" s="86"/>
      <c r="B28" s="86"/>
      <c r="C28" s="2">
        <v>2020</v>
      </c>
      <c r="D28" s="21">
        <f>D27</f>
        <v>1</v>
      </c>
      <c r="E28" s="21">
        <f>E27</f>
        <v>2</v>
      </c>
      <c r="F28" s="37">
        <f>D28/E28*100%</f>
        <v>0.5</v>
      </c>
    </row>
    <row r="29" spans="1:6" x14ac:dyDescent="0.25">
      <c r="A29" s="86"/>
      <c r="B29" s="86"/>
      <c r="C29" s="2">
        <v>2021</v>
      </c>
      <c r="D29" s="24">
        <v>1</v>
      </c>
      <c r="E29" s="24">
        <v>2</v>
      </c>
      <c r="F29" s="37">
        <f t="shared" si="0"/>
        <v>0.5</v>
      </c>
    </row>
    <row r="30" spans="1:6" x14ac:dyDescent="0.25">
      <c r="A30" s="86"/>
      <c r="B30" s="86"/>
      <c r="C30" s="2">
        <v>2022</v>
      </c>
      <c r="D30" s="24">
        <v>1</v>
      </c>
      <c r="E30" s="24">
        <v>3</v>
      </c>
      <c r="F30" s="37">
        <f t="shared" si="0"/>
        <v>0.33333333333333331</v>
      </c>
    </row>
    <row r="31" spans="1:6" x14ac:dyDescent="0.25">
      <c r="A31" s="86">
        <v>8</v>
      </c>
      <c r="B31" s="86" t="s">
        <v>17</v>
      </c>
      <c r="C31" s="2">
        <v>2019</v>
      </c>
      <c r="D31" s="24">
        <v>2</v>
      </c>
      <c r="E31" s="24">
        <v>6</v>
      </c>
      <c r="F31" s="37">
        <f t="shared" si="0"/>
        <v>0.33333333333333331</v>
      </c>
    </row>
    <row r="32" spans="1:6" x14ac:dyDescent="0.25">
      <c r="A32" s="86"/>
      <c r="B32" s="86"/>
      <c r="C32" s="2">
        <v>2020</v>
      </c>
      <c r="D32" s="21">
        <f>D31</f>
        <v>2</v>
      </c>
      <c r="E32" s="21">
        <f>E31</f>
        <v>6</v>
      </c>
      <c r="F32" s="37">
        <f>D32/E32*100%</f>
        <v>0.33333333333333331</v>
      </c>
    </row>
    <row r="33" spans="1:6" x14ac:dyDescent="0.25">
      <c r="A33" s="86"/>
      <c r="B33" s="86"/>
      <c r="C33" s="2">
        <v>2021</v>
      </c>
      <c r="D33" s="24">
        <v>2</v>
      </c>
      <c r="E33" s="24">
        <v>6</v>
      </c>
      <c r="F33" s="37">
        <f t="shared" si="0"/>
        <v>0.33333333333333331</v>
      </c>
    </row>
    <row r="34" spans="1:6" x14ac:dyDescent="0.25">
      <c r="A34" s="86"/>
      <c r="B34" s="86"/>
      <c r="C34" s="2">
        <v>2022</v>
      </c>
      <c r="D34" s="24">
        <v>2</v>
      </c>
      <c r="E34" s="24">
        <v>6</v>
      </c>
      <c r="F34" s="37">
        <f t="shared" si="0"/>
        <v>0.33333333333333331</v>
      </c>
    </row>
    <row r="35" spans="1:6" x14ac:dyDescent="0.25">
      <c r="A35" s="86">
        <v>9</v>
      </c>
      <c r="B35" s="86" t="s">
        <v>18</v>
      </c>
      <c r="C35" s="2">
        <v>2019</v>
      </c>
      <c r="D35" s="24">
        <v>2</v>
      </c>
      <c r="E35" s="24">
        <v>5</v>
      </c>
      <c r="F35" s="37">
        <f t="shared" si="0"/>
        <v>0.4</v>
      </c>
    </row>
    <row r="36" spans="1:6" x14ac:dyDescent="0.25">
      <c r="A36" s="86"/>
      <c r="B36" s="86"/>
      <c r="C36" s="2">
        <v>2020</v>
      </c>
      <c r="D36" s="21">
        <f>D35</f>
        <v>2</v>
      </c>
      <c r="E36" s="21">
        <f>E35</f>
        <v>5</v>
      </c>
      <c r="F36" s="37">
        <f>D36/E36*100%</f>
        <v>0.4</v>
      </c>
    </row>
    <row r="37" spans="1:6" x14ac:dyDescent="0.25">
      <c r="A37" s="86"/>
      <c r="B37" s="86"/>
      <c r="C37" s="2">
        <v>2021</v>
      </c>
      <c r="D37" s="24">
        <v>2</v>
      </c>
      <c r="E37" s="24">
        <v>5</v>
      </c>
      <c r="F37" s="37">
        <f t="shared" si="0"/>
        <v>0.4</v>
      </c>
    </row>
    <row r="38" spans="1:6" x14ac:dyDescent="0.25">
      <c r="A38" s="86"/>
      <c r="B38" s="86"/>
      <c r="C38" s="2">
        <v>2022</v>
      </c>
      <c r="D38" s="24">
        <v>2</v>
      </c>
      <c r="E38" s="24">
        <v>5</v>
      </c>
      <c r="F38" s="37">
        <f t="shared" si="0"/>
        <v>0.4</v>
      </c>
    </row>
    <row r="39" spans="1:6" x14ac:dyDescent="0.25">
      <c r="A39" s="86">
        <v>10</v>
      </c>
      <c r="B39" s="86" t="s">
        <v>19</v>
      </c>
      <c r="C39" s="2">
        <v>2019</v>
      </c>
      <c r="D39" s="24">
        <v>3</v>
      </c>
      <c r="E39" s="24">
        <v>9</v>
      </c>
      <c r="F39" s="37">
        <f t="shared" si="0"/>
        <v>0.33333333333333331</v>
      </c>
    </row>
    <row r="40" spans="1:6" x14ac:dyDescent="0.25">
      <c r="A40" s="86"/>
      <c r="B40" s="86"/>
      <c r="C40" s="2">
        <v>2020</v>
      </c>
      <c r="D40" s="21">
        <f>D39</f>
        <v>3</v>
      </c>
      <c r="E40" s="21">
        <f>E39</f>
        <v>9</v>
      </c>
      <c r="F40" s="37">
        <f>D40/E40*100%</f>
        <v>0.33333333333333331</v>
      </c>
    </row>
    <row r="41" spans="1:6" x14ac:dyDescent="0.25">
      <c r="A41" s="86"/>
      <c r="B41" s="86"/>
      <c r="C41" s="2">
        <v>2021</v>
      </c>
      <c r="D41" s="24">
        <v>3</v>
      </c>
      <c r="E41" s="24">
        <v>9</v>
      </c>
      <c r="F41" s="37">
        <f t="shared" si="0"/>
        <v>0.33333333333333331</v>
      </c>
    </row>
    <row r="42" spans="1:6" x14ac:dyDescent="0.25">
      <c r="A42" s="86"/>
      <c r="B42" s="86"/>
      <c r="C42" s="2">
        <v>2022</v>
      </c>
      <c r="D42" s="24">
        <v>3</v>
      </c>
      <c r="E42" s="24">
        <v>9</v>
      </c>
      <c r="F42" s="37">
        <f t="shared" si="0"/>
        <v>0.33333333333333331</v>
      </c>
    </row>
    <row r="43" spans="1:6" x14ac:dyDescent="0.25">
      <c r="A43" s="86">
        <v>11</v>
      </c>
      <c r="B43" s="86" t="s">
        <v>20</v>
      </c>
      <c r="C43" s="2">
        <v>2019</v>
      </c>
      <c r="D43" s="24">
        <v>2</v>
      </c>
      <c r="E43" s="24">
        <v>5</v>
      </c>
      <c r="F43" s="37">
        <f t="shared" si="0"/>
        <v>0.4</v>
      </c>
    </row>
    <row r="44" spans="1:6" x14ac:dyDescent="0.25">
      <c r="A44" s="86"/>
      <c r="B44" s="86"/>
      <c r="C44" s="2">
        <v>2020</v>
      </c>
      <c r="D44" s="21">
        <f>D43</f>
        <v>2</v>
      </c>
      <c r="E44" s="21">
        <f>E43</f>
        <v>5</v>
      </c>
      <c r="F44" s="37">
        <f>D44/E44*100%</f>
        <v>0.4</v>
      </c>
    </row>
    <row r="45" spans="1:6" x14ac:dyDescent="0.25">
      <c r="A45" s="86"/>
      <c r="B45" s="86"/>
      <c r="C45" s="2">
        <v>2021</v>
      </c>
      <c r="D45" s="24">
        <v>2</v>
      </c>
      <c r="E45" s="24">
        <v>5</v>
      </c>
      <c r="F45" s="37">
        <f t="shared" si="0"/>
        <v>0.4</v>
      </c>
    </row>
    <row r="46" spans="1:6" x14ac:dyDescent="0.25">
      <c r="A46" s="86"/>
      <c r="B46" s="86"/>
      <c r="C46" s="2">
        <v>2022</v>
      </c>
      <c r="D46" s="24">
        <v>2</v>
      </c>
      <c r="E46" s="24">
        <v>5</v>
      </c>
      <c r="F46" s="37">
        <f t="shared" si="0"/>
        <v>0.4</v>
      </c>
    </row>
    <row r="47" spans="1:6" x14ac:dyDescent="0.25">
      <c r="A47" s="86">
        <v>12</v>
      </c>
      <c r="B47" s="86" t="s">
        <v>21</v>
      </c>
      <c r="C47" s="2">
        <v>2019</v>
      </c>
      <c r="D47" s="24">
        <v>1</v>
      </c>
      <c r="E47" s="24">
        <v>3</v>
      </c>
      <c r="F47" s="37">
        <f t="shared" si="0"/>
        <v>0.33333333333333331</v>
      </c>
    </row>
    <row r="48" spans="1:6" x14ac:dyDescent="0.25">
      <c r="A48" s="86"/>
      <c r="B48" s="86"/>
      <c r="C48" s="2">
        <v>2020</v>
      </c>
      <c r="D48" s="21">
        <f>D47</f>
        <v>1</v>
      </c>
      <c r="E48" s="21">
        <f>E47</f>
        <v>3</v>
      </c>
      <c r="F48" s="37">
        <f>D48/E48*100%</f>
        <v>0.33333333333333331</v>
      </c>
    </row>
    <row r="49" spans="1:6" x14ac:dyDescent="0.25">
      <c r="A49" s="86"/>
      <c r="B49" s="86"/>
      <c r="C49" s="2">
        <v>2021</v>
      </c>
      <c r="D49" s="24">
        <v>1</v>
      </c>
      <c r="E49" s="24">
        <v>3</v>
      </c>
      <c r="F49" s="37">
        <f t="shared" si="0"/>
        <v>0.33333333333333331</v>
      </c>
    </row>
    <row r="50" spans="1:6" x14ac:dyDescent="0.25">
      <c r="A50" s="86"/>
      <c r="B50" s="86"/>
      <c r="C50" s="2">
        <v>2022</v>
      </c>
      <c r="D50" s="24">
        <v>1</v>
      </c>
      <c r="E50" s="24">
        <v>3</v>
      </c>
      <c r="F50" s="37">
        <f t="shared" si="0"/>
        <v>0.33333333333333331</v>
      </c>
    </row>
    <row r="51" spans="1:6" x14ac:dyDescent="0.25">
      <c r="A51" s="86">
        <v>13</v>
      </c>
      <c r="B51" s="86" t="s">
        <v>22</v>
      </c>
      <c r="C51" s="2">
        <v>2019</v>
      </c>
      <c r="D51" s="24">
        <v>3</v>
      </c>
      <c r="E51" s="24">
        <v>6</v>
      </c>
      <c r="F51" s="37">
        <f t="shared" si="0"/>
        <v>0.5</v>
      </c>
    </row>
    <row r="52" spans="1:6" x14ac:dyDescent="0.25">
      <c r="A52" s="86"/>
      <c r="B52" s="86"/>
      <c r="C52" s="2">
        <v>2020</v>
      </c>
      <c r="D52" s="21">
        <f>D51</f>
        <v>3</v>
      </c>
      <c r="E52" s="21">
        <f>E51</f>
        <v>6</v>
      </c>
      <c r="F52" s="37">
        <f>D52/E52*100%</f>
        <v>0.5</v>
      </c>
    </row>
    <row r="53" spans="1:6" x14ac:dyDescent="0.25">
      <c r="A53" s="86"/>
      <c r="B53" s="86"/>
      <c r="C53" s="2">
        <v>2021</v>
      </c>
      <c r="D53" s="24">
        <v>3</v>
      </c>
      <c r="E53" s="24">
        <v>6</v>
      </c>
      <c r="F53" s="37">
        <f t="shared" si="0"/>
        <v>0.5</v>
      </c>
    </row>
    <row r="54" spans="1:6" x14ac:dyDescent="0.25">
      <c r="A54" s="86"/>
      <c r="B54" s="86"/>
      <c r="C54" s="2">
        <v>2022</v>
      </c>
      <c r="D54" s="24">
        <v>3</v>
      </c>
      <c r="E54" s="24">
        <v>6</v>
      </c>
      <c r="F54" s="37">
        <f t="shared" si="0"/>
        <v>0.5</v>
      </c>
    </row>
    <row r="55" spans="1:6" x14ac:dyDescent="0.25">
      <c r="A55" s="86">
        <v>14</v>
      </c>
      <c r="B55" s="86" t="s">
        <v>23</v>
      </c>
      <c r="C55" s="2">
        <v>2019</v>
      </c>
      <c r="D55" s="24">
        <v>3</v>
      </c>
      <c r="E55" s="24">
        <v>8</v>
      </c>
      <c r="F55" s="37">
        <f t="shared" si="0"/>
        <v>0.375</v>
      </c>
    </row>
    <row r="56" spans="1:6" x14ac:dyDescent="0.25">
      <c r="A56" s="86"/>
      <c r="B56" s="86"/>
      <c r="C56" s="2">
        <v>2020</v>
      </c>
      <c r="D56" s="21">
        <f>D55</f>
        <v>3</v>
      </c>
      <c r="E56" s="21">
        <f>E55</f>
        <v>8</v>
      </c>
      <c r="F56" s="37">
        <f>D56/E56*100%</f>
        <v>0.375</v>
      </c>
    </row>
    <row r="57" spans="1:6" x14ac:dyDescent="0.25">
      <c r="A57" s="86"/>
      <c r="B57" s="86"/>
      <c r="C57" s="2">
        <v>2021</v>
      </c>
      <c r="D57" s="24">
        <v>3</v>
      </c>
      <c r="E57" s="24">
        <v>8</v>
      </c>
      <c r="F57" s="37">
        <f t="shared" si="0"/>
        <v>0.375</v>
      </c>
    </row>
    <row r="58" spans="1:6" x14ac:dyDescent="0.25">
      <c r="A58" s="86"/>
      <c r="B58" s="86"/>
      <c r="C58" s="2">
        <v>2022</v>
      </c>
      <c r="D58" s="24">
        <v>3</v>
      </c>
      <c r="E58" s="24">
        <v>8</v>
      </c>
      <c r="F58" s="37">
        <f t="shared" si="0"/>
        <v>0.375</v>
      </c>
    </row>
    <row r="59" spans="1:6" x14ac:dyDescent="0.25">
      <c r="A59" s="86">
        <v>15</v>
      </c>
      <c r="B59" s="86" t="s">
        <v>24</v>
      </c>
      <c r="C59" s="2">
        <v>2019</v>
      </c>
      <c r="D59" s="24">
        <v>3</v>
      </c>
      <c r="E59" s="24">
        <v>5</v>
      </c>
      <c r="F59" s="37">
        <f t="shared" si="0"/>
        <v>0.6</v>
      </c>
    </row>
    <row r="60" spans="1:6" x14ac:dyDescent="0.25">
      <c r="A60" s="86"/>
      <c r="B60" s="86"/>
      <c r="C60" s="2">
        <v>2020</v>
      </c>
      <c r="D60" s="21">
        <f>D59</f>
        <v>3</v>
      </c>
      <c r="E60" s="21">
        <f>E59</f>
        <v>5</v>
      </c>
      <c r="F60" s="37">
        <f>D60/E60*100%</f>
        <v>0.6</v>
      </c>
    </row>
    <row r="61" spans="1:6" x14ac:dyDescent="0.25">
      <c r="A61" s="86"/>
      <c r="B61" s="86"/>
      <c r="C61" s="2">
        <v>2021</v>
      </c>
      <c r="D61" s="24">
        <v>1</v>
      </c>
      <c r="E61" s="24">
        <v>3</v>
      </c>
      <c r="F61" s="37">
        <f t="shared" si="0"/>
        <v>0.33333333333333331</v>
      </c>
    </row>
    <row r="62" spans="1:6" x14ac:dyDescent="0.25">
      <c r="A62" s="86"/>
      <c r="B62" s="86"/>
      <c r="C62" s="2">
        <v>2022</v>
      </c>
      <c r="D62" s="24">
        <v>2</v>
      </c>
      <c r="E62" s="24">
        <v>4</v>
      </c>
      <c r="F62" s="37">
        <f t="shared" si="0"/>
        <v>0.5</v>
      </c>
    </row>
    <row r="63" spans="1:6" x14ac:dyDescent="0.25">
      <c r="A63" s="86">
        <v>16</v>
      </c>
      <c r="B63" s="86" t="s">
        <v>25</v>
      </c>
      <c r="C63" s="2">
        <v>2019</v>
      </c>
      <c r="D63" s="24">
        <v>1</v>
      </c>
      <c r="E63" s="24">
        <v>3</v>
      </c>
      <c r="F63" s="37">
        <f t="shared" si="0"/>
        <v>0.33333333333333331</v>
      </c>
    </row>
    <row r="64" spans="1:6" x14ac:dyDescent="0.25">
      <c r="A64" s="86"/>
      <c r="B64" s="86"/>
      <c r="C64" s="2">
        <v>2020</v>
      </c>
      <c r="D64" s="21">
        <f>D63</f>
        <v>1</v>
      </c>
      <c r="E64" s="21">
        <f>E63</f>
        <v>3</v>
      </c>
      <c r="F64" s="37">
        <f>D64/E64*100%</f>
        <v>0.33333333333333331</v>
      </c>
    </row>
    <row r="65" spans="1:6" x14ac:dyDescent="0.25">
      <c r="A65" s="86"/>
      <c r="B65" s="86"/>
      <c r="C65" s="2">
        <v>2021</v>
      </c>
      <c r="D65" s="24">
        <v>1</v>
      </c>
      <c r="E65" s="24">
        <v>3</v>
      </c>
      <c r="F65" s="37">
        <f t="shared" si="0"/>
        <v>0.33333333333333331</v>
      </c>
    </row>
    <row r="66" spans="1:6" x14ac:dyDescent="0.25">
      <c r="A66" s="86"/>
      <c r="B66" s="86"/>
      <c r="C66" s="2">
        <v>2022</v>
      </c>
      <c r="D66" s="24">
        <v>2</v>
      </c>
      <c r="E66" s="24">
        <v>6</v>
      </c>
      <c r="F66" s="37">
        <f t="shared" si="0"/>
        <v>0.33333333333333331</v>
      </c>
    </row>
    <row r="67" spans="1:6" x14ac:dyDescent="0.25">
      <c r="A67" s="86">
        <v>17</v>
      </c>
      <c r="B67" s="86" t="s">
        <v>26</v>
      </c>
      <c r="C67" s="2">
        <v>2019</v>
      </c>
      <c r="D67" s="24">
        <v>2</v>
      </c>
      <c r="E67" s="24">
        <v>5</v>
      </c>
      <c r="F67" s="37">
        <f t="shared" si="0"/>
        <v>0.4</v>
      </c>
    </row>
    <row r="68" spans="1:6" x14ac:dyDescent="0.25">
      <c r="A68" s="86"/>
      <c r="B68" s="86"/>
      <c r="C68" s="2">
        <v>2020</v>
      </c>
      <c r="D68" s="21">
        <f>D67</f>
        <v>2</v>
      </c>
      <c r="E68" s="21">
        <f>E67</f>
        <v>5</v>
      </c>
      <c r="F68" s="37">
        <f>D68/E68*100%</f>
        <v>0.4</v>
      </c>
    </row>
    <row r="69" spans="1:6" x14ac:dyDescent="0.25">
      <c r="A69" s="86"/>
      <c r="B69" s="86"/>
      <c r="C69" s="2">
        <v>2021</v>
      </c>
      <c r="D69" s="24">
        <v>2</v>
      </c>
      <c r="E69" s="24">
        <v>5</v>
      </c>
      <c r="F69" s="37">
        <f t="shared" si="0"/>
        <v>0.4</v>
      </c>
    </row>
    <row r="70" spans="1:6" x14ac:dyDescent="0.25">
      <c r="A70" s="86"/>
      <c r="B70" s="86"/>
      <c r="C70" s="2">
        <v>2022</v>
      </c>
      <c r="D70" s="24">
        <v>2</v>
      </c>
      <c r="E70" s="24">
        <v>5</v>
      </c>
      <c r="F70" s="37">
        <f t="shared" si="0"/>
        <v>0.4</v>
      </c>
    </row>
    <row r="71" spans="1:6" x14ac:dyDescent="0.25">
      <c r="A71" s="86">
        <v>18</v>
      </c>
      <c r="B71" s="86" t="s">
        <v>27</v>
      </c>
      <c r="C71" s="2">
        <v>2019</v>
      </c>
      <c r="D71" s="24">
        <v>2</v>
      </c>
      <c r="E71" s="24">
        <v>5</v>
      </c>
      <c r="F71" s="37">
        <f t="shared" si="0"/>
        <v>0.4</v>
      </c>
    </row>
    <row r="72" spans="1:6" x14ac:dyDescent="0.25">
      <c r="A72" s="86"/>
      <c r="B72" s="86"/>
      <c r="C72" s="2">
        <v>2020</v>
      </c>
      <c r="D72" s="21">
        <f>D71</f>
        <v>2</v>
      </c>
      <c r="E72" s="21">
        <f>E71</f>
        <v>5</v>
      </c>
      <c r="F72" s="37">
        <f>D72/E72*100%</f>
        <v>0.4</v>
      </c>
    </row>
    <row r="73" spans="1:6" x14ac:dyDescent="0.25">
      <c r="A73" s="86"/>
      <c r="B73" s="86"/>
      <c r="C73" s="2">
        <v>2021</v>
      </c>
      <c r="D73" s="24">
        <v>2</v>
      </c>
      <c r="E73" s="24">
        <v>5</v>
      </c>
      <c r="F73" s="37">
        <f t="shared" si="0"/>
        <v>0.4</v>
      </c>
    </row>
    <row r="74" spans="1:6" x14ac:dyDescent="0.25">
      <c r="A74" s="86"/>
      <c r="B74" s="86"/>
      <c r="C74" s="2">
        <v>2022</v>
      </c>
      <c r="D74" s="24">
        <v>2</v>
      </c>
      <c r="E74" s="24">
        <v>5</v>
      </c>
      <c r="F74" s="37">
        <f t="shared" si="0"/>
        <v>0.4</v>
      </c>
    </row>
    <row r="75" spans="1:6" x14ac:dyDescent="0.25">
      <c r="A75" s="86">
        <v>19</v>
      </c>
      <c r="B75" s="86" t="s">
        <v>28</v>
      </c>
      <c r="C75" s="2">
        <v>2019</v>
      </c>
      <c r="D75" s="24">
        <v>1</v>
      </c>
      <c r="E75" s="24">
        <v>3</v>
      </c>
      <c r="F75" s="37">
        <f t="shared" si="0"/>
        <v>0.33333333333333331</v>
      </c>
    </row>
    <row r="76" spans="1:6" x14ac:dyDescent="0.25">
      <c r="A76" s="86"/>
      <c r="B76" s="86"/>
      <c r="C76" s="2">
        <v>2020</v>
      </c>
      <c r="D76" s="21">
        <f>D75</f>
        <v>1</v>
      </c>
      <c r="E76" s="21">
        <f>E75</f>
        <v>3</v>
      </c>
      <c r="F76" s="37">
        <f>D76/E76*100%</f>
        <v>0.33333333333333331</v>
      </c>
    </row>
    <row r="77" spans="1:6" x14ac:dyDescent="0.25">
      <c r="A77" s="86"/>
      <c r="B77" s="86"/>
      <c r="C77" s="2">
        <v>2021</v>
      </c>
      <c r="D77" s="24">
        <v>1</v>
      </c>
      <c r="E77" s="24">
        <v>3</v>
      </c>
      <c r="F77" s="37">
        <f t="shared" si="0"/>
        <v>0.33333333333333331</v>
      </c>
    </row>
    <row r="78" spans="1:6" x14ac:dyDescent="0.25">
      <c r="A78" s="86"/>
      <c r="B78" s="86"/>
      <c r="C78" s="2">
        <v>2022</v>
      </c>
      <c r="D78" s="24">
        <v>1</v>
      </c>
      <c r="E78" s="24">
        <v>3</v>
      </c>
      <c r="F78" s="37">
        <f t="shared" si="0"/>
        <v>0.33333333333333331</v>
      </c>
    </row>
    <row r="79" spans="1:6" x14ac:dyDescent="0.25">
      <c r="A79" s="86">
        <v>20</v>
      </c>
      <c r="B79" s="86" t="s">
        <v>29</v>
      </c>
      <c r="C79" s="2">
        <v>2019</v>
      </c>
      <c r="D79" s="24">
        <v>1</v>
      </c>
      <c r="E79" s="24">
        <v>3</v>
      </c>
      <c r="F79" s="37">
        <f t="shared" si="0"/>
        <v>0.33333333333333331</v>
      </c>
    </row>
    <row r="80" spans="1:6" x14ac:dyDescent="0.25">
      <c r="A80" s="86"/>
      <c r="B80" s="86"/>
      <c r="C80" s="2">
        <v>2020</v>
      </c>
      <c r="D80" s="21">
        <f>D79</f>
        <v>1</v>
      </c>
      <c r="E80" s="21">
        <f>E79</f>
        <v>3</v>
      </c>
      <c r="F80" s="37">
        <f>D80/E80*100%</f>
        <v>0.33333333333333331</v>
      </c>
    </row>
    <row r="81" spans="1:6" x14ac:dyDescent="0.25">
      <c r="A81" s="86"/>
      <c r="B81" s="86"/>
      <c r="C81" s="2">
        <v>2021</v>
      </c>
      <c r="D81" s="24">
        <v>1</v>
      </c>
      <c r="E81" s="24">
        <v>3</v>
      </c>
      <c r="F81" s="37">
        <f t="shared" si="0"/>
        <v>0.33333333333333331</v>
      </c>
    </row>
    <row r="82" spans="1:6" x14ac:dyDescent="0.25">
      <c r="A82" s="86"/>
      <c r="B82" s="86"/>
      <c r="C82" s="2">
        <v>2022</v>
      </c>
      <c r="D82" s="24">
        <v>1</v>
      </c>
      <c r="E82" s="24">
        <v>3</v>
      </c>
      <c r="F82" s="37">
        <f t="shared" si="0"/>
        <v>0.33333333333333331</v>
      </c>
    </row>
    <row r="83" spans="1:6" x14ac:dyDescent="0.25">
      <c r="A83" s="86">
        <v>21</v>
      </c>
      <c r="B83" s="86" t="s">
        <v>30</v>
      </c>
      <c r="C83" s="2">
        <v>2019</v>
      </c>
      <c r="D83" s="24">
        <v>2</v>
      </c>
      <c r="E83" s="24">
        <v>6</v>
      </c>
      <c r="F83" s="37">
        <f t="shared" si="0"/>
        <v>0.33333333333333331</v>
      </c>
    </row>
    <row r="84" spans="1:6" x14ac:dyDescent="0.25">
      <c r="A84" s="86"/>
      <c r="B84" s="86"/>
      <c r="C84" s="2">
        <v>2020</v>
      </c>
      <c r="D84" s="21">
        <f>D83</f>
        <v>2</v>
      </c>
      <c r="E84" s="21">
        <f>E83</f>
        <v>6</v>
      </c>
      <c r="F84" s="37">
        <f>D84/E84*100%</f>
        <v>0.33333333333333331</v>
      </c>
    </row>
    <row r="85" spans="1:6" x14ac:dyDescent="0.25">
      <c r="A85" s="86"/>
      <c r="B85" s="86"/>
      <c r="C85" s="2">
        <v>2021</v>
      </c>
      <c r="D85" s="24">
        <v>2</v>
      </c>
      <c r="E85" s="24">
        <v>6</v>
      </c>
      <c r="F85" s="37">
        <f t="shared" si="0"/>
        <v>0.33333333333333331</v>
      </c>
    </row>
    <row r="86" spans="1:6" x14ac:dyDescent="0.25">
      <c r="A86" s="86"/>
      <c r="B86" s="86"/>
      <c r="C86" s="2">
        <v>2022</v>
      </c>
      <c r="D86" s="24">
        <v>2</v>
      </c>
      <c r="E86" s="24">
        <v>6</v>
      </c>
      <c r="F86" s="37">
        <f t="shared" si="0"/>
        <v>0.33333333333333331</v>
      </c>
    </row>
    <row r="87" spans="1:6" x14ac:dyDescent="0.25">
      <c r="A87" s="86">
        <v>22</v>
      </c>
      <c r="B87" s="86" t="s">
        <v>31</v>
      </c>
      <c r="C87" s="2">
        <v>2019</v>
      </c>
      <c r="D87" s="24">
        <v>1</v>
      </c>
      <c r="E87" s="24">
        <v>3</v>
      </c>
      <c r="F87" s="37">
        <f t="shared" si="0"/>
        <v>0.33333333333333331</v>
      </c>
    </row>
    <row r="88" spans="1:6" x14ac:dyDescent="0.25">
      <c r="A88" s="86"/>
      <c r="B88" s="86"/>
      <c r="C88" s="2">
        <v>2020</v>
      </c>
      <c r="D88" s="21">
        <f>D87</f>
        <v>1</v>
      </c>
      <c r="E88" s="21">
        <f>E87</f>
        <v>3</v>
      </c>
      <c r="F88" s="37">
        <f>D88/E88*100%</f>
        <v>0.33333333333333331</v>
      </c>
    </row>
    <row r="89" spans="1:6" x14ac:dyDescent="0.25">
      <c r="A89" s="86"/>
      <c r="B89" s="86"/>
      <c r="C89" s="2">
        <v>2021</v>
      </c>
      <c r="D89" s="24">
        <v>1</v>
      </c>
      <c r="E89" s="24">
        <v>3</v>
      </c>
      <c r="F89" s="37">
        <f t="shared" si="0"/>
        <v>0.33333333333333331</v>
      </c>
    </row>
    <row r="90" spans="1:6" x14ac:dyDescent="0.25">
      <c r="A90" s="86"/>
      <c r="B90" s="86"/>
      <c r="C90" s="2">
        <v>2022</v>
      </c>
      <c r="D90" s="24">
        <v>1</v>
      </c>
      <c r="E90" s="24">
        <v>3</v>
      </c>
      <c r="F90" s="37">
        <f t="shared" si="0"/>
        <v>0.33333333333333331</v>
      </c>
    </row>
    <row r="91" spans="1:6" x14ac:dyDescent="0.25">
      <c r="A91" s="86">
        <v>23</v>
      </c>
      <c r="B91" s="86" t="s">
        <v>32</v>
      </c>
      <c r="C91" s="2">
        <v>2019</v>
      </c>
      <c r="D91" s="24">
        <v>1</v>
      </c>
      <c r="E91" s="24">
        <v>3</v>
      </c>
      <c r="F91" s="37">
        <f t="shared" ref="F91:F102" si="1">D91/E91*100%</f>
        <v>0.33333333333333331</v>
      </c>
    </row>
    <row r="92" spans="1:6" x14ac:dyDescent="0.25">
      <c r="A92" s="86"/>
      <c r="B92" s="86"/>
      <c r="C92" s="2">
        <v>2020</v>
      </c>
      <c r="D92" s="21">
        <f>D91</f>
        <v>1</v>
      </c>
      <c r="E92" s="21">
        <f>E91</f>
        <v>3</v>
      </c>
      <c r="F92" s="37">
        <f>D92/E92*100%</f>
        <v>0.33333333333333331</v>
      </c>
    </row>
    <row r="93" spans="1:6" x14ac:dyDescent="0.25">
      <c r="A93" s="86"/>
      <c r="B93" s="86"/>
      <c r="C93" s="2">
        <v>2021</v>
      </c>
      <c r="D93" s="24">
        <v>1</v>
      </c>
      <c r="E93" s="24">
        <v>3</v>
      </c>
      <c r="F93" s="37">
        <f t="shared" si="1"/>
        <v>0.33333333333333331</v>
      </c>
    </row>
    <row r="94" spans="1:6" x14ac:dyDescent="0.25">
      <c r="A94" s="86"/>
      <c r="B94" s="86"/>
      <c r="C94" s="2">
        <v>2022</v>
      </c>
      <c r="D94" s="24">
        <v>1</v>
      </c>
      <c r="E94" s="24">
        <v>3</v>
      </c>
      <c r="F94" s="37">
        <f t="shared" si="1"/>
        <v>0.33333333333333331</v>
      </c>
    </row>
    <row r="95" spans="1:6" x14ac:dyDescent="0.25">
      <c r="A95" s="91">
        <v>24</v>
      </c>
      <c r="B95" s="86" t="s">
        <v>33</v>
      </c>
      <c r="C95" s="2">
        <v>2019</v>
      </c>
      <c r="D95" s="24">
        <v>3</v>
      </c>
      <c r="E95" s="24">
        <v>7</v>
      </c>
      <c r="F95" s="37">
        <f t="shared" si="1"/>
        <v>0.42857142857142855</v>
      </c>
    </row>
    <row r="96" spans="1:6" x14ac:dyDescent="0.25">
      <c r="A96" s="92"/>
      <c r="B96" s="86"/>
      <c r="C96" s="2">
        <v>2020</v>
      </c>
      <c r="D96" s="21">
        <f>D95</f>
        <v>3</v>
      </c>
      <c r="E96" s="21">
        <f>E95</f>
        <v>7</v>
      </c>
      <c r="F96" s="37">
        <f>D96/E96*100%</f>
        <v>0.42857142857142855</v>
      </c>
    </row>
    <row r="97" spans="1:6" x14ac:dyDescent="0.25">
      <c r="A97" s="92"/>
      <c r="B97" s="86"/>
      <c r="C97" s="2">
        <v>2021</v>
      </c>
      <c r="D97" s="24">
        <v>3</v>
      </c>
      <c r="E97" s="24">
        <v>7</v>
      </c>
      <c r="F97" s="37">
        <f t="shared" si="1"/>
        <v>0.42857142857142855</v>
      </c>
    </row>
    <row r="98" spans="1:6" x14ac:dyDescent="0.25">
      <c r="A98" s="93"/>
      <c r="B98" s="86"/>
      <c r="C98" s="2">
        <v>2022</v>
      </c>
      <c r="D98" s="24">
        <v>3</v>
      </c>
      <c r="E98" s="24">
        <v>7</v>
      </c>
      <c r="F98" s="37">
        <f t="shared" si="1"/>
        <v>0.42857142857142855</v>
      </c>
    </row>
    <row r="99" spans="1:6" x14ac:dyDescent="0.25">
      <c r="A99" s="86">
        <v>25</v>
      </c>
      <c r="B99" s="86" t="s">
        <v>34</v>
      </c>
      <c r="C99" s="2">
        <v>2019</v>
      </c>
      <c r="D99" s="24">
        <v>2</v>
      </c>
      <c r="E99" s="24">
        <v>4</v>
      </c>
      <c r="F99" s="37">
        <f t="shared" si="1"/>
        <v>0.5</v>
      </c>
    </row>
    <row r="100" spans="1:6" x14ac:dyDescent="0.25">
      <c r="A100" s="86"/>
      <c r="B100" s="90"/>
      <c r="C100" s="2">
        <v>2020</v>
      </c>
      <c r="D100" s="21">
        <f>D99</f>
        <v>2</v>
      </c>
      <c r="E100" s="21">
        <f>E99</f>
        <v>4</v>
      </c>
      <c r="F100" s="37">
        <f>D100/E100*100%</f>
        <v>0.5</v>
      </c>
    </row>
    <row r="101" spans="1:6" x14ac:dyDescent="0.25">
      <c r="A101" s="86"/>
      <c r="B101" s="90"/>
      <c r="C101" s="2">
        <v>2021</v>
      </c>
      <c r="D101" s="24">
        <v>2</v>
      </c>
      <c r="E101" s="24">
        <v>4</v>
      </c>
      <c r="F101" s="37">
        <f t="shared" si="1"/>
        <v>0.5</v>
      </c>
    </row>
    <row r="102" spans="1:6" x14ac:dyDescent="0.25">
      <c r="A102" s="86"/>
      <c r="B102" s="90"/>
      <c r="C102" s="2">
        <v>2022</v>
      </c>
      <c r="D102" s="24">
        <v>1</v>
      </c>
      <c r="E102" s="24">
        <v>3</v>
      </c>
      <c r="F102" s="37">
        <f t="shared" si="1"/>
        <v>0.33333333333333331</v>
      </c>
    </row>
  </sheetData>
  <mergeCells count="52">
    <mergeCell ref="A1:F1"/>
    <mergeCell ref="A99:A102"/>
    <mergeCell ref="B99:B102"/>
    <mergeCell ref="A91:A94"/>
    <mergeCell ref="B91:B94"/>
    <mergeCell ref="A95:A98"/>
    <mergeCell ref="B95:B98"/>
    <mergeCell ref="A83:A86"/>
    <mergeCell ref="B83:B86"/>
    <mergeCell ref="A87:A90"/>
    <mergeCell ref="B87:B90"/>
    <mergeCell ref="A75:A78"/>
    <mergeCell ref="B75:B78"/>
    <mergeCell ref="A79:A82"/>
    <mergeCell ref="B79:B82"/>
    <mergeCell ref="A67:A70"/>
    <mergeCell ref="B67:B70"/>
    <mergeCell ref="A71:A74"/>
    <mergeCell ref="B71:B74"/>
    <mergeCell ref="A59:A62"/>
    <mergeCell ref="B59:B62"/>
    <mergeCell ref="A63:A66"/>
    <mergeCell ref="B63:B66"/>
    <mergeCell ref="A51:A54"/>
    <mergeCell ref="B51:B54"/>
    <mergeCell ref="A55:A58"/>
    <mergeCell ref="B55:B58"/>
    <mergeCell ref="A43:A46"/>
    <mergeCell ref="B43:B46"/>
    <mergeCell ref="A47:A50"/>
    <mergeCell ref="B47:B50"/>
    <mergeCell ref="A35:A38"/>
    <mergeCell ref="B35:B38"/>
    <mergeCell ref="A39:A42"/>
    <mergeCell ref="B39:B42"/>
    <mergeCell ref="A27:A30"/>
    <mergeCell ref="B27:B30"/>
    <mergeCell ref="A31:A34"/>
    <mergeCell ref="B31:B34"/>
    <mergeCell ref="A19:A22"/>
    <mergeCell ref="B19:B22"/>
    <mergeCell ref="A23:A26"/>
    <mergeCell ref="B23:B26"/>
    <mergeCell ref="A11:A14"/>
    <mergeCell ref="B11:B14"/>
    <mergeCell ref="A15:A18"/>
    <mergeCell ref="B15:B18"/>
    <mergeCell ref="A3:A6"/>
    <mergeCell ref="B3:B6"/>
    <mergeCell ref="A7:A10"/>
    <mergeCell ref="B7:B10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7914E-4F55-427C-82CB-20827BAB8905}">
  <dimension ref="A1:BK129"/>
  <sheetViews>
    <sheetView topLeftCell="J27" workbookViewId="0">
      <selection activeCell="BJ129" sqref="BJ30:BJ129"/>
    </sheetView>
  </sheetViews>
  <sheetFormatPr defaultRowHeight="15" x14ac:dyDescent="0.25"/>
  <cols>
    <col min="1" max="1" width="3.7109375" bestFit="1" customWidth="1"/>
    <col min="2" max="2" width="6.140625" style="40" bestFit="1" customWidth="1"/>
    <col min="3" max="3" width="29" bestFit="1" customWidth="1"/>
    <col min="4" max="4" width="19.42578125" bestFit="1" customWidth="1"/>
    <col min="5" max="8" width="19.5703125" style="44" hidden="1" customWidth="1"/>
    <col min="9" max="12" width="18.7109375" style="44" bestFit="1" customWidth="1"/>
    <col min="13" max="16" width="18.7109375" style="44" hidden="1" customWidth="1"/>
    <col min="17" max="22" width="17.7109375" style="44" hidden="1" customWidth="1"/>
    <col min="23" max="23" width="18.7109375" style="44" hidden="1" customWidth="1"/>
    <col min="24" max="24" width="17.7109375" style="44" hidden="1" customWidth="1"/>
    <col min="25" max="28" width="18.7109375" style="44" bestFit="1" customWidth="1"/>
    <col min="29" max="32" width="15.140625" style="44" hidden="1" customWidth="1"/>
    <col min="33" max="36" width="7.85546875" style="44" hidden="1" customWidth="1"/>
    <col min="37" max="37" width="6.85546875" style="44" hidden="1" customWidth="1"/>
    <col min="38" max="40" width="7.85546875" style="44" hidden="1" customWidth="1"/>
    <col min="41" max="44" width="6.7109375" style="44" hidden="1" customWidth="1"/>
    <col min="45" max="52" width="5.7109375" style="44" hidden="1" customWidth="1"/>
    <col min="53" max="56" width="7.7109375" style="44" bestFit="1" customWidth="1"/>
    <col min="57" max="57" width="6.7109375" style="44" hidden="1" customWidth="1"/>
    <col min="58" max="60" width="7.7109375" style="44" hidden="1" customWidth="1"/>
    <col min="62" max="62" width="14.42578125" bestFit="1" customWidth="1"/>
    <col min="63" max="63" width="13.7109375" bestFit="1" customWidth="1"/>
  </cols>
  <sheetData>
    <row r="1" spans="1:63" ht="18.75" x14ac:dyDescent="0.3">
      <c r="A1" s="96" t="s">
        <v>61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8"/>
    </row>
    <row r="2" spans="1:63" ht="15.75" x14ac:dyDescent="0.25">
      <c r="A2" s="81" t="s">
        <v>0</v>
      </c>
      <c r="B2" s="81" t="s">
        <v>107</v>
      </c>
      <c r="C2" s="81" t="s">
        <v>60</v>
      </c>
      <c r="D2" s="82" t="s">
        <v>108</v>
      </c>
      <c r="E2" s="76" t="s">
        <v>54</v>
      </c>
      <c r="F2" s="76"/>
      <c r="G2" s="76"/>
      <c r="H2" s="76"/>
      <c r="I2" s="76" t="s">
        <v>55</v>
      </c>
      <c r="J2" s="76"/>
      <c r="K2" s="76"/>
      <c r="L2" s="76"/>
      <c r="M2" s="76" t="s">
        <v>56</v>
      </c>
      <c r="N2" s="76"/>
      <c r="O2" s="76"/>
      <c r="P2" s="76"/>
      <c r="Q2" s="76" t="s">
        <v>57</v>
      </c>
      <c r="R2" s="76"/>
      <c r="S2" s="76"/>
      <c r="T2" s="76"/>
      <c r="U2" s="83" t="s">
        <v>43</v>
      </c>
      <c r="V2" s="84"/>
      <c r="W2" s="84"/>
      <c r="X2" s="85"/>
      <c r="Y2" s="76" t="s">
        <v>58</v>
      </c>
      <c r="Z2" s="76"/>
      <c r="AA2" s="76"/>
      <c r="AB2" s="76"/>
      <c r="AC2" s="76" t="s">
        <v>5</v>
      </c>
      <c r="AD2" s="76"/>
      <c r="AE2" s="76"/>
      <c r="AF2" s="76"/>
      <c r="AG2" s="76" t="s">
        <v>59</v>
      </c>
      <c r="AH2" s="76"/>
      <c r="AI2" s="76"/>
      <c r="AJ2" s="76"/>
      <c r="AK2" s="76" t="s">
        <v>6</v>
      </c>
      <c r="AL2" s="76"/>
      <c r="AM2" s="76"/>
      <c r="AN2" s="76"/>
      <c r="AO2" s="76" t="s">
        <v>7</v>
      </c>
      <c r="AP2" s="76"/>
      <c r="AQ2" s="76"/>
      <c r="AR2" s="76"/>
      <c r="AS2" s="76" t="s">
        <v>47</v>
      </c>
      <c r="AT2" s="76"/>
      <c r="AU2" s="76"/>
      <c r="AV2" s="76"/>
      <c r="AW2" s="76" t="s">
        <v>113</v>
      </c>
      <c r="AX2" s="76"/>
      <c r="AY2" s="76"/>
      <c r="AZ2" s="76"/>
      <c r="BA2" s="76" t="s">
        <v>112</v>
      </c>
      <c r="BB2" s="76"/>
      <c r="BC2" s="76"/>
      <c r="BD2" s="76"/>
      <c r="BE2" s="76" t="s">
        <v>48</v>
      </c>
      <c r="BF2" s="76"/>
      <c r="BG2" s="76"/>
      <c r="BH2" s="76"/>
    </row>
    <row r="3" spans="1:63" ht="15.75" x14ac:dyDescent="0.25">
      <c r="A3" s="81"/>
      <c r="B3" s="81"/>
      <c r="C3" s="81"/>
      <c r="D3" s="82"/>
      <c r="E3" s="45">
        <v>2019</v>
      </c>
      <c r="F3" s="45">
        <v>2020</v>
      </c>
      <c r="G3" s="45">
        <v>2021</v>
      </c>
      <c r="H3" s="45">
        <v>2022</v>
      </c>
      <c r="I3" s="45">
        <v>2019</v>
      </c>
      <c r="J3" s="45">
        <v>2020</v>
      </c>
      <c r="K3" s="45">
        <v>2021</v>
      </c>
      <c r="L3" s="45">
        <v>2022</v>
      </c>
      <c r="M3" s="45">
        <v>2019</v>
      </c>
      <c r="N3" s="45">
        <v>2020</v>
      </c>
      <c r="O3" s="45">
        <v>2021</v>
      </c>
      <c r="P3" s="45">
        <v>2022</v>
      </c>
      <c r="Q3" s="45">
        <v>2019</v>
      </c>
      <c r="R3" s="45">
        <v>2020</v>
      </c>
      <c r="S3" s="45">
        <v>2021</v>
      </c>
      <c r="T3" s="45">
        <v>2022</v>
      </c>
      <c r="U3" s="45">
        <v>2019</v>
      </c>
      <c r="V3" s="45">
        <v>2020</v>
      </c>
      <c r="W3" s="45">
        <v>2021</v>
      </c>
      <c r="X3" s="45">
        <v>2022</v>
      </c>
      <c r="Y3" s="45">
        <v>2019</v>
      </c>
      <c r="Z3" s="45">
        <v>2020</v>
      </c>
      <c r="AA3" s="45">
        <v>2021</v>
      </c>
      <c r="AB3" s="45">
        <v>2022</v>
      </c>
      <c r="AC3" s="45">
        <v>2019</v>
      </c>
      <c r="AD3" s="45">
        <v>2020</v>
      </c>
      <c r="AE3" s="45">
        <v>2021</v>
      </c>
      <c r="AF3" s="45">
        <v>2022</v>
      </c>
      <c r="AG3" s="45">
        <v>2019</v>
      </c>
      <c r="AH3" s="45">
        <v>2020</v>
      </c>
      <c r="AI3" s="45">
        <v>2021</v>
      </c>
      <c r="AJ3" s="45">
        <v>2022</v>
      </c>
      <c r="AK3" s="45">
        <v>2019</v>
      </c>
      <c r="AL3" s="45">
        <v>2020</v>
      </c>
      <c r="AM3" s="45">
        <v>2021</v>
      </c>
      <c r="AN3" s="45">
        <v>2022</v>
      </c>
      <c r="AO3" s="45">
        <v>2019</v>
      </c>
      <c r="AP3" s="45">
        <v>2020</v>
      </c>
      <c r="AQ3" s="45">
        <v>2021</v>
      </c>
      <c r="AR3" s="45">
        <v>2022</v>
      </c>
      <c r="AS3" s="45">
        <v>2019</v>
      </c>
      <c r="AT3" s="45">
        <v>2020</v>
      </c>
      <c r="AU3" s="45">
        <v>2021</v>
      </c>
      <c r="AV3" s="45">
        <v>2022</v>
      </c>
      <c r="AW3" s="45">
        <v>2019</v>
      </c>
      <c r="AX3" s="45">
        <v>2020</v>
      </c>
      <c r="AY3" s="45">
        <v>2021</v>
      </c>
      <c r="AZ3" s="45">
        <v>2022</v>
      </c>
      <c r="BA3" s="45">
        <v>2019</v>
      </c>
      <c r="BB3" s="45">
        <v>2020</v>
      </c>
      <c r="BC3" s="45">
        <v>2021</v>
      </c>
      <c r="BD3" s="45">
        <v>2022</v>
      </c>
      <c r="BE3" s="45">
        <v>2019</v>
      </c>
      <c r="BF3" s="45">
        <v>2020</v>
      </c>
      <c r="BG3" s="45">
        <v>2021</v>
      </c>
      <c r="BH3" s="45">
        <v>2022</v>
      </c>
      <c r="BJ3" s="94" t="s">
        <v>9</v>
      </c>
      <c r="BK3" s="95"/>
    </row>
    <row r="4" spans="1:63" x14ac:dyDescent="0.25">
      <c r="A4" s="2">
        <v>1</v>
      </c>
      <c r="B4" s="2" t="s">
        <v>8</v>
      </c>
      <c r="C4" s="47" t="s">
        <v>62</v>
      </c>
      <c r="D4" s="2" t="s">
        <v>63</v>
      </c>
      <c r="E4" s="48">
        <v>27781231000000</v>
      </c>
      <c r="F4" s="48">
        <v>30399906000000</v>
      </c>
      <c r="G4" s="48">
        <f>F4</f>
        <v>30399906000000</v>
      </c>
      <c r="H4" s="48">
        <v>29249340000000</v>
      </c>
      <c r="I4" s="43">
        <v>18978527000000</v>
      </c>
      <c r="J4" s="43">
        <v>19247794000000</v>
      </c>
      <c r="K4" s="43">
        <v>21171173000000</v>
      </c>
      <c r="L4" s="43">
        <v>22243221000000</v>
      </c>
      <c r="M4" s="43">
        <v>285132249695</v>
      </c>
      <c r="N4" s="43">
        <v>232864791126</v>
      </c>
      <c r="O4" s="43">
        <f>N4</f>
        <v>232864791126</v>
      </c>
      <c r="P4" s="43">
        <v>236334817214</v>
      </c>
      <c r="Q4" s="43">
        <v>51024771845</v>
      </c>
      <c r="R4" s="43">
        <v>68470778126</v>
      </c>
      <c r="S4" s="43">
        <f>R4</f>
        <v>68470778126</v>
      </c>
      <c r="T4" s="43">
        <v>67126869331</v>
      </c>
      <c r="U4" s="43">
        <v>893779000000</v>
      </c>
      <c r="V4" s="43">
        <v>2067362000000</v>
      </c>
      <c r="W4" s="43">
        <v>2067362000000</v>
      </c>
      <c r="X4" s="43">
        <v>1792050000000</v>
      </c>
      <c r="Y4" s="43">
        <v>261784845240</v>
      </c>
      <c r="Z4" s="43">
        <v>305958833204</v>
      </c>
      <c r="AA4" s="43">
        <f>Z4</f>
        <v>305958833204</v>
      </c>
      <c r="AB4" s="43">
        <v>310020233374</v>
      </c>
      <c r="AC4" s="43">
        <v>1924688333</v>
      </c>
      <c r="AD4" s="43">
        <v>1924688333</v>
      </c>
      <c r="AE4" s="43">
        <v>1924688333</v>
      </c>
      <c r="AF4" s="43">
        <v>1924688333</v>
      </c>
      <c r="AG4" s="43">
        <v>14575</v>
      </c>
      <c r="AH4" s="43">
        <v>12325</v>
      </c>
      <c r="AI4" s="43">
        <v>9500</v>
      </c>
      <c r="AJ4" s="43">
        <v>8025</v>
      </c>
      <c r="AK4" s="43">
        <f>I4/AC4</f>
        <v>9860.5715401299731</v>
      </c>
      <c r="AL4" s="43">
        <f>J4/AD4</f>
        <v>10000.473151930308</v>
      </c>
      <c r="AM4" s="43">
        <f>K4/AE4</f>
        <v>10999.792868802098</v>
      </c>
      <c r="AN4" s="43">
        <f>L4/AF4</f>
        <v>11556.79110151285</v>
      </c>
      <c r="AO4" s="41">
        <f>AG4/AK4</f>
        <v>1.478109046791408</v>
      </c>
      <c r="AP4" s="41">
        <f>AH4/AL4</f>
        <v>1.2324416867836907</v>
      </c>
      <c r="AQ4" s="41">
        <f>AI4/AM4</f>
        <v>0.8636526263093689</v>
      </c>
      <c r="AR4" s="41">
        <f>AJ4/AN4</f>
        <v>0.69439690736899118</v>
      </c>
      <c r="AS4" s="41">
        <f>Q4/M4</f>
        <v>0.17895124770901968</v>
      </c>
      <c r="AT4" s="41">
        <f>R4/N4</f>
        <v>0.29403662870163738</v>
      </c>
      <c r="AU4" s="41">
        <f>S4/O4</f>
        <v>0.29403662870163738</v>
      </c>
      <c r="AV4" s="41">
        <f>T4/P4</f>
        <v>0.28403292465458846</v>
      </c>
      <c r="AW4" s="41">
        <f>U4/E4*100%</f>
        <v>3.2172044500115925E-2</v>
      </c>
      <c r="AX4" s="41">
        <f>V4/F4*100%</f>
        <v>6.8005539227654191E-2</v>
      </c>
      <c r="AY4" s="41">
        <f t="shared" ref="AY4:AZ4" si="0">W4/G4*100%</f>
        <v>6.8005539227654191E-2</v>
      </c>
      <c r="AZ4" s="41">
        <f t="shared" si="0"/>
        <v>6.1268049125211027E-2</v>
      </c>
      <c r="BA4" s="41">
        <f t="shared" ref="BA4:BD5" si="1">Y4/I4</f>
        <v>1.3793738852335589E-2</v>
      </c>
      <c r="BB4" s="41">
        <f t="shared" si="1"/>
        <v>1.5895786977146577E-2</v>
      </c>
      <c r="BC4" s="41">
        <f t="shared" si="1"/>
        <v>1.4451671298704139E-2</v>
      </c>
      <c r="BD4" s="41">
        <f t="shared" si="1"/>
        <v>1.393774010400742E-2</v>
      </c>
      <c r="BE4" s="41">
        <f>Y4/E4</f>
        <v>9.4230829886551831E-3</v>
      </c>
      <c r="BF4" s="41">
        <f>Z4/F4</f>
        <v>1.0064466423152755E-2</v>
      </c>
      <c r="BG4" s="41">
        <f>AA4/G4</f>
        <v>1.0064466423152755E-2</v>
      </c>
      <c r="BH4" s="41">
        <f>AB4/H4</f>
        <v>1.0599221499493664E-2</v>
      </c>
      <c r="BJ4" s="7" t="s">
        <v>111</v>
      </c>
      <c r="BK4" s="30" t="s">
        <v>109</v>
      </c>
    </row>
    <row r="5" spans="1:63" x14ac:dyDescent="0.25">
      <c r="A5" s="2">
        <v>2</v>
      </c>
      <c r="B5" s="2" t="s">
        <v>11</v>
      </c>
      <c r="C5" s="47" t="s">
        <v>64</v>
      </c>
      <c r="D5" s="2" t="s">
        <v>65</v>
      </c>
      <c r="E5" s="26">
        <v>958791000000</v>
      </c>
      <c r="F5" s="48">
        <f t="shared" ref="F5:F28" si="2">E5</f>
        <v>958791000000</v>
      </c>
      <c r="G5" s="26">
        <v>1304108000000</v>
      </c>
      <c r="H5" s="26">
        <v>1645582000000</v>
      </c>
      <c r="I5" s="43">
        <v>4017310000004</v>
      </c>
      <c r="J5" s="43">
        <v>2985210000004</v>
      </c>
      <c r="K5" s="43">
        <v>2238690000003</v>
      </c>
      <c r="L5" s="43">
        <v>4192710000005</v>
      </c>
      <c r="M5" s="43">
        <v>172342839552</v>
      </c>
      <c r="N5" s="43">
        <v>168613556985</v>
      </c>
      <c r="O5" s="43">
        <f t="shared" ref="O5:O28" si="3">N5</f>
        <v>168613556985</v>
      </c>
      <c r="P5" s="43">
        <v>229981620687</v>
      </c>
      <c r="Q5" s="43">
        <v>27000838885</v>
      </c>
      <c r="R5" s="43">
        <v>28882717979</v>
      </c>
      <c r="S5" s="43">
        <f t="shared" ref="S5:S28" si="4">R5</f>
        <v>28882717979</v>
      </c>
      <c r="T5" s="43">
        <v>39838906262</v>
      </c>
      <c r="U5" s="43">
        <v>135789000000</v>
      </c>
      <c r="V5" s="43">
        <v>135789000000</v>
      </c>
      <c r="W5" s="43">
        <v>265758000000</v>
      </c>
      <c r="X5" s="43">
        <v>364972000000</v>
      </c>
      <c r="Y5" s="43">
        <v>478844867693</v>
      </c>
      <c r="Z5" s="43">
        <v>416194010942</v>
      </c>
      <c r="AA5" s="43">
        <f t="shared" ref="AA5:AA28" si="5">Z5</f>
        <v>416194010942</v>
      </c>
      <c r="AB5" s="43">
        <v>346601683606</v>
      </c>
      <c r="AC5" s="43">
        <v>589896800</v>
      </c>
      <c r="AD5" s="43">
        <v>589896800</v>
      </c>
      <c r="AE5" s="43">
        <v>589896800</v>
      </c>
      <c r="AF5" s="43">
        <v>589896800</v>
      </c>
      <c r="AG5" s="43">
        <v>10125</v>
      </c>
      <c r="AH5" s="43">
        <v>10300</v>
      </c>
      <c r="AI5" s="43">
        <v>10300</v>
      </c>
      <c r="AJ5" s="43">
        <v>10300</v>
      </c>
      <c r="AK5" s="43">
        <f t="shared" ref="AK5:AK28" si="6">I5/AC5</f>
        <v>6810.1912063330401</v>
      </c>
      <c r="AL5" s="43">
        <f t="shared" ref="AL5:AL28" si="7">J5/AD5</f>
        <v>5060.5631357959564</v>
      </c>
      <c r="AM5" s="43">
        <f t="shared" ref="AM5:AM28" si="8">K5/AE5</f>
        <v>3795.0536432864187</v>
      </c>
      <c r="AN5" s="43">
        <f t="shared" ref="AN5:AN28" si="9">L5/AF5</f>
        <v>7107.5313512549992</v>
      </c>
      <c r="AO5" s="41">
        <f t="shared" ref="AO5:AO28" si="10">AG5/AK5</f>
        <v>1.4867423972743086</v>
      </c>
      <c r="AP5" s="41">
        <f t="shared" ref="AP5:AP28" si="11">AH5/AL5</f>
        <v>2.0353466054287161</v>
      </c>
      <c r="AQ5" s="41">
        <f t="shared" ref="AQ5:AQ28" si="12">AI5/AM5</f>
        <v>2.7140591327927752</v>
      </c>
      <c r="AR5" s="41">
        <f t="shared" ref="AR5:AR28" si="13">AJ5/AN5</f>
        <v>1.4491670160809487</v>
      </c>
      <c r="AS5" s="41">
        <f t="shared" ref="AS5:AS28" si="14">Q5/M5</f>
        <v>0.15666933976014241</v>
      </c>
      <c r="AT5" s="41">
        <f t="shared" ref="AT5:AT28" si="15">R5/N5</f>
        <v>0.17129534834241963</v>
      </c>
      <c r="AU5" s="41">
        <f t="shared" ref="AU5:AU28" si="16">S5/O5</f>
        <v>0.17129534834241963</v>
      </c>
      <c r="AV5" s="41">
        <f t="shared" ref="AV5:AV28" si="17">T5/P5</f>
        <v>0.17322647845942388</v>
      </c>
      <c r="AW5" s="41">
        <f>U5/E5*100%</f>
        <v>0.14162523427942064</v>
      </c>
      <c r="AX5" s="41">
        <f t="shared" ref="AX5" si="18">V5/F5*100%</f>
        <v>0.14162523427942064</v>
      </c>
      <c r="AY5" s="41">
        <f t="shared" ref="AY5" si="19">W5/G5*100%</f>
        <v>0.2037852693181853</v>
      </c>
      <c r="AZ5" s="41">
        <f t="shared" ref="AZ5" si="20">X5/H5*100%</f>
        <v>0.22178900838730614</v>
      </c>
      <c r="BA5" s="41">
        <f t="shared" si="1"/>
        <v>0.11919539883467375</v>
      </c>
      <c r="BB5" s="41">
        <f t="shared" si="1"/>
        <v>0.13941867102865202</v>
      </c>
      <c r="BC5" s="41">
        <f t="shared" si="1"/>
        <v>0.18590962167224684</v>
      </c>
      <c r="BD5" s="41">
        <f t="shared" si="1"/>
        <v>8.26676978864712E-2</v>
      </c>
      <c r="BE5" s="41">
        <f t="shared" ref="BE5:BE28" si="21">Y5/E5</f>
        <v>0.49942570142293785</v>
      </c>
      <c r="BF5" s="41">
        <f t="shared" ref="BF5:BF28" si="22">Z5/F5</f>
        <v>0.43408210020953469</v>
      </c>
      <c r="BG5" s="41">
        <f t="shared" ref="BG5:BG28" si="23">AA5/G5</f>
        <v>0.31914075440224277</v>
      </c>
      <c r="BH5" s="41">
        <f t="shared" ref="BH5:BH28" si="24">AB5/H5</f>
        <v>0.21062559240803558</v>
      </c>
      <c r="BJ5" s="8"/>
      <c r="BK5" s="9" t="s">
        <v>110</v>
      </c>
    </row>
    <row r="6" spans="1:63" x14ac:dyDescent="0.25">
      <c r="A6" s="2">
        <v>3</v>
      </c>
      <c r="B6" s="2" t="s">
        <v>12</v>
      </c>
      <c r="C6" s="47" t="s">
        <v>66</v>
      </c>
      <c r="D6" s="2" t="s">
        <v>67</v>
      </c>
      <c r="E6" s="26">
        <v>2914979000000</v>
      </c>
      <c r="F6" s="48">
        <f t="shared" si="2"/>
        <v>2914979000000</v>
      </c>
      <c r="G6" s="26">
        <v>3132202000000</v>
      </c>
      <c r="H6" s="26">
        <v>3410481000000</v>
      </c>
      <c r="I6" s="43">
        <v>3050250000000</v>
      </c>
      <c r="J6" s="43">
        <v>2458387000000</v>
      </c>
      <c r="K6" s="43">
        <v>2728045000000</v>
      </c>
      <c r="L6" s="43">
        <v>3050250000000</v>
      </c>
      <c r="M6" s="43">
        <v>10763692936</v>
      </c>
      <c r="N6" s="43">
        <v>3715043422</v>
      </c>
      <c r="O6" s="43">
        <f t="shared" si="3"/>
        <v>3715043422</v>
      </c>
      <c r="P6" s="43">
        <v>10749861691</v>
      </c>
      <c r="Q6" s="43">
        <v>2620999274</v>
      </c>
      <c r="R6" s="43">
        <v>1758183009</v>
      </c>
      <c r="S6" s="43">
        <f t="shared" si="4"/>
        <v>1758183009</v>
      </c>
      <c r="T6" s="43">
        <v>1564059916</v>
      </c>
      <c r="U6" s="43">
        <v>275667000000</v>
      </c>
      <c r="V6" s="43">
        <v>275667000000</v>
      </c>
      <c r="W6" s="43">
        <v>380992000000</v>
      </c>
      <c r="X6" s="43">
        <v>523242000000</v>
      </c>
      <c r="Y6" s="43">
        <v>141081394549</v>
      </c>
      <c r="Z6" s="43">
        <v>151685431882</v>
      </c>
      <c r="AA6" s="43">
        <f t="shared" si="5"/>
        <v>151685431882</v>
      </c>
      <c r="AB6" s="43">
        <v>151852174493</v>
      </c>
      <c r="AC6" s="43">
        <v>931180000</v>
      </c>
      <c r="AD6" s="43">
        <v>931180000</v>
      </c>
      <c r="AE6" s="43">
        <v>931180000</v>
      </c>
      <c r="AF6" s="43">
        <v>931180000</v>
      </c>
      <c r="AG6" s="43">
        <v>5064</v>
      </c>
      <c r="AH6" s="43">
        <v>12100</v>
      </c>
      <c r="AI6" s="43">
        <v>12100</v>
      </c>
      <c r="AJ6" s="43">
        <v>12100</v>
      </c>
      <c r="AK6" s="43">
        <f t="shared" si="6"/>
        <v>3275.6824674069462</v>
      </c>
      <c r="AL6" s="43">
        <f t="shared" si="7"/>
        <v>2640.0771064670635</v>
      </c>
      <c r="AM6" s="43">
        <f t="shared" si="8"/>
        <v>2929.6645116948389</v>
      </c>
      <c r="AN6" s="43">
        <f t="shared" si="9"/>
        <v>3275.6824674069462</v>
      </c>
      <c r="AO6" s="41">
        <f t="shared" si="10"/>
        <v>1.5459373887386278</v>
      </c>
      <c r="AP6" s="41">
        <f t="shared" si="11"/>
        <v>4.5831994718488174</v>
      </c>
      <c r="AQ6" s="41">
        <f t="shared" si="12"/>
        <v>4.1301657414008934</v>
      </c>
      <c r="AR6" s="41">
        <f t="shared" si="13"/>
        <v>3.6938867305958527</v>
      </c>
      <c r="AS6" s="41">
        <f t="shared" si="14"/>
        <v>0.24350372029230472</v>
      </c>
      <c r="AT6" s="41">
        <f t="shared" si="15"/>
        <v>0.47326041967323201</v>
      </c>
      <c r="AU6" s="41">
        <f t="shared" si="16"/>
        <v>0.47326041967323201</v>
      </c>
      <c r="AV6" s="41">
        <f t="shared" si="17"/>
        <v>0.14549581761684083</v>
      </c>
      <c r="AW6" s="41">
        <f t="shared" ref="AW6:AW28" si="25">U6/E6*100%</f>
        <v>9.4569120395035441E-2</v>
      </c>
      <c r="AX6" s="41">
        <f t="shared" ref="AX6:AX28" si="26">V6/F6*100%</f>
        <v>9.4569120395035441E-2</v>
      </c>
      <c r="AY6" s="41">
        <f t="shared" ref="AY6:AY28" si="27">W6/G6*100%</f>
        <v>0.1216371102502329</v>
      </c>
      <c r="AZ6" s="41">
        <f t="shared" ref="AZ6:AZ28" si="28">X6/H6*100%</f>
        <v>0.1534217607428395</v>
      </c>
      <c r="BA6" s="41">
        <f t="shared" ref="BA6:BA28" si="29">Y6/I6</f>
        <v>4.6252403753462831E-2</v>
      </c>
      <c r="BB6" s="41">
        <f t="shared" ref="BB6:BB28" si="30">Z6/J6</f>
        <v>6.1701201593565215E-2</v>
      </c>
      <c r="BC6" s="41">
        <f t="shared" ref="BC6:BC28" si="31">AA6/K6</f>
        <v>5.5602246987128144E-2</v>
      </c>
      <c r="BD6" s="41">
        <f t="shared" ref="BD6:BD28" si="32">AB6/L6</f>
        <v>4.9783517578231296E-2</v>
      </c>
      <c r="BE6" s="41">
        <f t="shared" si="21"/>
        <v>4.8398768755795497E-2</v>
      </c>
      <c r="BF6" s="41">
        <f t="shared" si="22"/>
        <v>5.2036543619010632E-2</v>
      </c>
      <c r="BG6" s="41">
        <f t="shared" si="23"/>
        <v>4.8427729719219895E-2</v>
      </c>
      <c r="BH6" s="41">
        <f t="shared" si="24"/>
        <v>4.4525148943213584E-2</v>
      </c>
    </row>
    <row r="7" spans="1:63" x14ac:dyDescent="0.25">
      <c r="A7" s="2">
        <v>4</v>
      </c>
      <c r="B7" s="2" t="s">
        <v>13</v>
      </c>
      <c r="C7" s="47" t="s">
        <v>68</v>
      </c>
      <c r="D7" s="2" t="s">
        <v>69</v>
      </c>
      <c r="E7" s="26">
        <v>1086873666641</v>
      </c>
      <c r="F7" s="48">
        <f t="shared" si="2"/>
        <v>1086873666641</v>
      </c>
      <c r="G7" s="26">
        <v>1147260611703</v>
      </c>
      <c r="H7" s="26">
        <v>1074777460412</v>
      </c>
      <c r="I7" s="43">
        <v>2316586000000</v>
      </c>
      <c r="J7" s="43">
        <v>2458387000000</v>
      </c>
      <c r="K7" s="43">
        <v>2728045000000</v>
      </c>
      <c r="L7" s="43">
        <v>3050250000000</v>
      </c>
      <c r="M7" s="43">
        <v>412437215000</v>
      </c>
      <c r="N7" s="43">
        <v>164704480000</v>
      </c>
      <c r="O7" s="43">
        <f t="shared" si="3"/>
        <v>164704480000</v>
      </c>
      <c r="P7" s="43">
        <v>240865871000</v>
      </c>
      <c r="Q7" s="43">
        <v>87631571000</v>
      </c>
      <c r="R7" s="43">
        <v>59940288000</v>
      </c>
      <c r="S7" s="43">
        <f t="shared" si="4"/>
        <v>59940288000</v>
      </c>
      <c r="T7" s="43">
        <v>52487053000</v>
      </c>
      <c r="U7" s="43">
        <v>44045828312</v>
      </c>
      <c r="V7" s="43">
        <v>44045828312</v>
      </c>
      <c r="W7" s="43">
        <v>100066615090</v>
      </c>
      <c r="X7" s="43">
        <v>121257336904</v>
      </c>
      <c r="Y7" s="43">
        <v>212420390000</v>
      </c>
      <c r="Z7" s="43">
        <v>205681950000</v>
      </c>
      <c r="AA7" s="43">
        <f t="shared" si="5"/>
        <v>205681950000</v>
      </c>
      <c r="AB7" s="43">
        <v>298548048000</v>
      </c>
      <c r="AC7" s="43">
        <v>3000000000</v>
      </c>
      <c r="AD7" s="43">
        <v>3000000000</v>
      </c>
      <c r="AE7" s="43">
        <v>3000000000</v>
      </c>
      <c r="AF7" s="43">
        <v>3000000000</v>
      </c>
      <c r="AG7" s="43">
        <v>1050</v>
      </c>
      <c r="AH7" s="43">
        <v>1030</v>
      </c>
      <c r="AI7" s="43">
        <v>995</v>
      </c>
      <c r="AJ7" s="43">
        <v>1600</v>
      </c>
      <c r="AK7" s="43">
        <f t="shared" si="6"/>
        <v>772.19533333333334</v>
      </c>
      <c r="AL7" s="43">
        <f t="shared" si="7"/>
        <v>819.46233333333328</v>
      </c>
      <c r="AM7" s="43">
        <f t="shared" si="8"/>
        <v>909.34833333333336</v>
      </c>
      <c r="AN7" s="43">
        <f t="shared" si="9"/>
        <v>1016.75</v>
      </c>
      <c r="AO7" s="41">
        <f t="shared" si="10"/>
        <v>1.3597595772399558</v>
      </c>
      <c r="AP7" s="41">
        <f t="shared" si="11"/>
        <v>1.2569217133022588</v>
      </c>
      <c r="AQ7" s="41">
        <f t="shared" si="12"/>
        <v>1.0941901618191783</v>
      </c>
      <c r="AR7" s="41">
        <f t="shared" si="13"/>
        <v>1.573641504794689</v>
      </c>
      <c r="AS7" s="41">
        <f t="shared" si="14"/>
        <v>0.2124725117252089</v>
      </c>
      <c r="AT7" s="41">
        <f t="shared" si="15"/>
        <v>0.36392627571514752</v>
      </c>
      <c r="AU7" s="41">
        <f t="shared" si="16"/>
        <v>0.36392627571514752</v>
      </c>
      <c r="AV7" s="41">
        <f t="shared" si="17"/>
        <v>0.21790987981024509</v>
      </c>
      <c r="AW7" s="41">
        <f t="shared" si="25"/>
        <v>4.0525251152808146E-2</v>
      </c>
      <c r="AX7" s="41">
        <f t="shared" si="26"/>
        <v>4.0525251152808146E-2</v>
      </c>
      <c r="AY7" s="41">
        <f t="shared" si="27"/>
        <v>8.7222217924365561E-2</v>
      </c>
      <c r="AZ7" s="41">
        <f t="shared" si="28"/>
        <v>0.11282087815417882</v>
      </c>
      <c r="BA7" s="41">
        <f t="shared" si="29"/>
        <v>9.16954475249354E-2</v>
      </c>
      <c r="BB7" s="41">
        <f t="shared" si="30"/>
        <v>8.3665407439918932E-2</v>
      </c>
      <c r="BC7" s="41">
        <f t="shared" si="31"/>
        <v>7.5395365545656318E-2</v>
      </c>
      <c r="BD7" s="41">
        <f t="shared" si="32"/>
        <v>9.7876583230882719E-2</v>
      </c>
      <c r="BE7" s="41">
        <f t="shared" si="21"/>
        <v>0.19544165667063085</v>
      </c>
      <c r="BF7" s="41">
        <f t="shared" si="22"/>
        <v>0.1892418192775461</v>
      </c>
      <c r="BG7" s="41">
        <f t="shared" si="23"/>
        <v>0.1792809305068746</v>
      </c>
      <c r="BH7" s="41">
        <f t="shared" si="24"/>
        <v>0.27777661794801317</v>
      </c>
    </row>
    <row r="8" spans="1:63" x14ac:dyDescent="0.25">
      <c r="A8" s="2">
        <v>5</v>
      </c>
      <c r="B8" s="2" t="s">
        <v>14</v>
      </c>
      <c r="C8" s="47" t="s">
        <v>70</v>
      </c>
      <c r="D8" s="2" t="s">
        <v>71</v>
      </c>
      <c r="E8" s="26">
        <v>1566673828068</v>
      </c>
      <c r="F8" s="48">
        <f t="shared" si="2"/>
        <v>1566673828068</v>
      </c>
      <c r="G8" s="26">
        <v>1697387196209</v>
      </c>
      <c r="H8" s="26">
        <v>1718287453575</v>
      </c>
      <c r="I8" s="43">
        <v>21426151303421</v>
      </c>
      <c r="J8" s="43">
        <v>16623716398542</v>
      </c>
      <c r="K8" s="43">
        <v>15615899270974</v>
      </c>
      <c r="L8" s="43">
        <v>12029122854195</v>
      </c>
      <c r="M8" s="43">
        <v>580567005845</v>
      </c>
      <c r="N8" s="43">
        <v>339984897163</v>
      </c>
      <c r="O8" s="43">
        <f t="shared" si="3"/>
        <v>339984897163</v>
      </c>
      <c r="P8" s="43">
        <v>632654506311</v>
      </c>
      <c r="Q8" s="43">
        <v>126575809278</v>
      </c>
      <c r="R8" s="43">
        <v>97729109715</v>
      </c>
      <c r="S8" s="43">
        <f t="shared" si="4"/>
        <v>97729109715</v>
      </c>
      <c r="T8" s="43">
        <v>156823605867</v>
      </c>
      <c r="U8" s="43">
        <v>181812593992</v>
      </c>
      <c r="V8" s="43">
        <v>181812593992</v>
      </c>
      <c r="W8" s="43">
        <v>187066990085</v>
      </c>
      <c r="X8" s="43">
        <v>220704543072</v>
      </c>
      <c r="Y8" s="43">
        <v>2297546907499</v>
      </c>
      <c r="Z8" s="43">
        <v>3713983005151</v>
      </c>
      <c r="AA8" s="43">
        <f t="shared" si="5"/>
        <v>3713983005151</v>
      </c>
      <c r="AB8" s="43">
        <v>3735944249731</v>
      </c>
      <c r="AC8" s="43">
        <v>4627749637</v>
      </c>
      <c r="AD8" s="43">
        <v>4627749637</v>
      </c>
      <c r="AE8" s="43">
        <v>4627749637</v>
      </c>
      <c r="AF8" s="43">
        <v>4627749637</v>
      </c>
      <c r="AG8" s="43">
        <v>64000</v>
      </c>
      <c r="AH8" s="43">
        <v>64000</v>
      </c>
      <c r="AI8" s="43">
        <v>64000</v>
      </c>
      <c r="AJ8" s="43">
        <v>64000</v>
      </c>
      <c r="AK8" s="43">
        <f t="shared" si="6"/>
        <v>4629.9287956534281</v>
      </c>
      <c r="AL8" s="43">
        <f t="shared" si="7"/>
        <v>3592.1814494092951</v>
      </c>
      <c r="AM8" s="43">
        <f t="shared" si="8"/>
        <v>3374.4045153439229</v>
      </c>
      <c r="AN8" s="43">
        <f t="shared" si="9"/>
        <v>2599.346074822025</v>
      </c>
      <c r="AO8" s="41">
        <f t="shared" si="10"/>
        <v>13.823106752761106</v>
      </c>
      <c r="AP8" s="41">
        <f t="shared" si="11"/>
        <v>17.81647194089382</v>
      </c>
      <c r="AQ8" s="41">
        <f t="shared" si="12"/>
        <v>18.966309376656657</v>
      </c>
      <c r="AR8" s="41">
        <f t="shared" si="13"/>
        <v>24.621577180476834</v>
      </c>
      <c r="AS8" s="41">
        <f t="shared" si="14"/>
        <v>0.21802101739104557</v>
      </c>
      <c r="AT8" s="41">
        <f t="shared" si="15"/>
        <v>0.28745132660450334</v>
      </c>
      <c r="AU8" s="41">
        <f t="shared" si="16"/>
        <v>0.28745132660450334</v>
      </c>
      <c r="AV8" s="41">
        <f t="shared" si="17"/>
        <v>0.24788190758560522</v>
      </c>
      <c r="AW8" s="41">
        <f t="shared" si="25"/>
        <v>0.11605006143251191</v>
      </c>
      <c r="AX8" s="41">
        <f t="shared" si="26"/>
        <v>0.11605006143251191</v>
      </c>
      <c r="AY8" s="41">
        <f t="shared" si="27"/>
        <v>0.11020879060641056</v>
      </c>
      <c r="AZ8" s="41">
        <f t="shared" si="28"/>
        <v>0.12844448268117828</v>
      </c>
      <c r="BA8" s="41">
        <f t="shared" si="29"/>
        <v>0.10723096626000969</v>
      </c>
      <c r="BB8" s="41">
        <f t="shared" si="30"/>
        <v>0.22341472364607584</v>
      </c>
      <c r="BC8" s="41">
        <f t="shared" si="31"/>
        <v>0.23783343762048678</v>
      </c>
      <c r="BD8" s="41">
        <f t="shared" si="32"/>
        <v>0.31057495172460875</v>
      </c>
      <c r="BE8" s="41">
        <f t="shared" si="21"/>
        <v>1.4665125990725858</v>
      </c>
      <c r="BF8" s="41">
        <f t="shared" si="22"/>
        <v>2.3706166137536306</v>
      </c>
      <c r="BG8" s="41">
        <f t="shared" si="23"/>
        <v>2.1880588079407755</v>
      </c>
      <c r="BH8" s="41">
        <f t="shared" si="24"/>
        <v>2.1742254137735477</v>
      </c>
    </row>
    <row r="9" spans="1:63" x14ac:dyDescent="0.25">
      <c r="A9" s="2">
        <v>6</v>
      </c>
      <c r="B9" s="2" t="s">
        <v>15</v>
      </c>
      <c r="C9" s="47" t="s">
        <v>72</v>
      </c>
      <c r="D9" s="2" t="s">
        <v>73</v>
      </c>
      <c r="E9" s="26">
        <v>1310940121622</v>
      </c>
      <c r="F9" s="48">
        <f t="shared" si="2"/>
        <v>1310940121622</v>
      </c>
      <c r="G9" s="26">
        <v>1348181576913</v>
      </c>
      <c r="H9" s="26">
        <v>1693523611414</v>
      </c>
      <c r="I9" s="43">
        <v>21071600000000</v>
      </c>
      <c r="J9" s="43">
        <v>23349683000000</v>
      </c>
      <c r="K9" s="43">
        <v>25149999000000</v>
      </c>
      <c r="L9" s="43">
        <v>26327214000000</v>
      </c>
      <c r="M9" s="43">
        <v>142179083420</v>
      </c>
      <c r="N9" s="43">
        <v>50874681549</v>
      </c>
      <c r="O9" s="43">
        <f t="shared" si="3"/>
        <v>50874681549</v>
      </c>
      <c r="P9" s="43">
        <v>17997743133</v>
      </c>
      <c r="Q9" s="43">
        <v>50625959608</v>
      </c>
      <c r="R9" s="43">
        <v>19963019892</v>
      </c>
      <c r="S9" s="43">
        <f t="shared" si="4"/>
        <v>19963019892</v>
      </c>
      <c r="T9" s="43">
        <v>11381823016</v>
      </c>
      <c r="U9" s="43">
        <v>132772234495</v>
      </c>
      <c r="V9" s="43">
        <v>132772234495</v>
      </c>
      <c r="W9" s="43">
        <v>180711667020</v>
      </c>
      <c r="X9" s="43">
        <v>195598848689</v>
      </c>
      <c r="Y9" s="43">
        <v>207108590481</v>
      </c>
      <c r="Z9" s="43">
        <v>244363297557</v>
      </c>
      <c r="AA9" s="43">
        <f t="shared" si="5"/>
        <v>244363297557</v>
      </c>
      <c r="AB9" s="43">
        <v>320458715888</v>
      </c>
      <c r="AC9" s="43">
        <v>5957238278</v>
      </c>
      <c r="AD9" s="43">
        <v>5957238278</v>
      </c>
      <c r="AE9" s="43">
        <v>5957238278</v>
      </c>
      <c r="AF9" s="43">
        <v>5957238278</v>
      </c>
      <c r="AG9" s="43">
        <v>7089</v>
      </c>
      <c r="AH9" s="43">
        <v>7089</v>
      </c>
      <c r="AI9" s="43">
        <v>7089</v>
      </c>
      <c r="AJ9" s="43">
        <v>7089</v>
      </c>
      <c r="AK9" s="43">
        <f t="shared" si="6"/>
        <v>3537.1423832108803</v>
      </c>
      <c r="AL9" s="43">
        <f t="shared" si="7"/>
        <v>3919.5482722640222</v>
      </c>
      <c r="AM9" s="43">
        <f t="shared" si="8"/>
        <v>4221.7547504988352</v>
      </c>
      <c r="AN9" s="43">
        <f t="shared" si="9"/>
        <v>4419.365613966801</v>
      </c>
      <c r="AO9" s="41">
        <f t="shared" si="10"/>
        <v>2.0041602039115207</v>
      </c>
      <c r="AP9" s="41">
        <f t="shared" si="11"/>
        <v>1.808626787470391</v>
      </c>
      <c r="AQ9" s="41">
        <f t="shared" si="12"/>
        <v>1.6791595957018526</v>
      </c>
      <c r="AR9" s="41">
        <f t="shared" si="13"/>
        <v>1.6040763809167959</v>
      </c>
      <c r="AS9" s="41">
        <f t="shared" si="14"/>
        <v>0.356071782080982</v>
      </c>
      <c r="AT9" s="41">
        <f t="shared" si="15"/>
        <v>0.39239596758502748</v>
      </c>
      <c r="AU9" s="41">
        <f t="shared" si="16"/>
        <v>0.39239596758502748</v>
      </c>
      <c r="AV9" s="41">
        <f t="shared" si="17"/>
        <v>0.63240279249961673</v>
      </c>
      <c r="AW9" s="41">
        <f t="shared" si="25"/>
        <v>0.10128016703823479</v>
      </c>
      <c r="AX9" s="41">
        <f t="shared" si="26"/>
        <v>0.10128016703823479</v>
      </c>
      <c r="AY9" s="41">
        <f t="shared" si="27"/>
        <v>0.13404104470392239</v>
      </c>
      <c r="AZ9" s="41">
        <f t="shared" si="28"/>
        <v>0.11549815270994988</v>
      </c>
      <c r="BA9" s="41">
        <f t="shared" si="29"/>
        <v>9.8288022969779225E-3</v>
      </c>
      <c r="BB9" s="41">
        <f t="shared" si="30"/>
        <v>1.0465379660914454E-2</v>
      </c>
      <c r="BC9" s="41">
        <f t="shared" si="31"/>
        <v>9.7162348816395572E-3</v>
      </c>
      <c r="BD9" s="41">
        <f t="shared" si="32"/>
        <v>1.2172146885272402E-2</v>
      </c>
      <c r="BE9" s="41">
        <f t="shared" si="21"/>
        <v>0.15798478287837334</v>
      </c>
      <c r="BF9" s="41">
        <f t="shared" si="22"/>
        <v>0.1864030961647998</v>
      </c>
      <c r="BG9" s="41">
        <f t="shared" si="23"/>
        <v>0.18125399556084357</v>
      </c>
      <c r="BH9" s="41">
        <f t="shared" si="24"/>
        <v>0.18922601003503839</v>
      </c>
    </row>
    <row r="10" spans="1:63" x14ac:dyDescent="0.25">
      <c r="A10" s="2">
        <v>7</v>
      </c>
      <c r="B10" s="2" t="s">
        <v>16</v>
      </c>
      <c r="C10" s="47" t="s">
        <v>74</v>
      </c>
      <c r="D10" s="2" t="s">
        <v>75</v>
      </c>
      <c r="E10" s="26">
        <v>263754414443</v>
      </c>
      <c r="F10" s="48">
        <f t="shared" si="2"/>
        <v>263754414443</v>
      </c>
      <c r="G10" s="26">
        <v>370684311428</v>
      </c>
      <c r="H10" s="26">
        <v>485054412584</v>
      </c>
      <c r="I10" s="43">
        <v>3731592000000</v>
      </c>
      <c r="J10" s="43">
        <v>6230749000000</v>
      </c>
      <c r="K10" s="43">
        <v>7025463000000</v>
      </c>
      <c r="L10" s="43">
        <v>8160140000000</v>
      </c>
      <c r="M10" s="43">
        <v>7436972000000</v>
      </c>
      <c r="N10" s="43">
        <v>9958647000000</v>
      </c>
      <c r="O10" s="43">
        <f t="shared" si="3"/>
        <v>9958647000000</v>
      </c>
      <c r="P10" s="43">
        <v>9935232000000</v>
      </c>
      <c r="Q10" s="43">
        <v>1615934000000</v>
      </c>
      <c r="R10" s="43">
        <v>1684628000000</v>
      </c>
      <c r="S10" s="43">
        <f t="shared" si="4"/>
        <v>1684628000000</v>
      </c>
      <c r="T10" s="43">
        <v>2817278000000</v>
      </c>
      <c r="U10" s="43">
        <v>2738128648</v>
      </c>
      <c r="V10" s="43">
        <v>2738128648</v>
      </c>
      <c r="W10" s="43">
        <v>8532631708</v>
      </c>
      <c r="X10" s="43">
        <v>6620432696</v>
      </c>
      <c r="Y10" s="43">
        <v>12038210000000</v>
      </c>
      <c r="Z10" s="43">
        <v>53270272000000</v>
      </c>
      <c r="AA10" s="43">
        <f t="shared" si="5"/>
        <v>53270272000000</v>
      </c>
      <c r="AB10" s="43">
        <v>63342765000000</v>
      </c>
      <c r="AC10" s="43">
        <v>10599842400</v>
      </c>
      <c r="AD10" s="43">
        <v>10599842400</v>
      </c>
      <c r="AE10" s="43">
        <v>10599842400</v>
      </c>
      <c r="AF10" s="43">
        <v>10599842400</v>
      </c>
      <c r="AG10" s="43">
        <v>460</v>
      </c>
      <c r="AH10" s="43">
        <v>610</v>
      </c>
      <c r="AI10" s="43">
        <v>500</v>
      </c>
      <c r="AJ10" s="43">
        <v>600</v>
      </c>
      <c r="AK10" s="43">
        <f t="shared" si="6"/>
        <v>352.04221526916285</v>
      </c>
      <c r="AL10" s="43">
        <f t="shared" si="7"/>
        <v>587.8152490267214</v>
      </c>
      <c r="AM10" s="43">
        <f t="shared" si="8"/>
        <v>662.78938260440555</v>
      </c>
      <c r="AN10" s="43">
        <f t="shared" si="9"/>
        <v>769.83597416504983</v>
      </c>
      <c r="AO10" s="41">
        <f t="shared" si="10"/>
        <v>1.3066614742447729</v>
      </c>
      <c r="AP10" s="41">
        <f t="shared" si="11"/>
        <v>1.0377410266406173</v>
      </c>
      <c r="AQ10" s="41">
        <f t="shared" si="12"/>
        <v>0.75438746172316329</v>
      </c>
      <c r="AR10" s="41">
        <f t="shared" si="13"/>
        <v>0.77938680463815568</v>
      </c>
      <c r="AS10" s="41">
        <f t="shared" si="14"/>
        <v>0.21728386230309862</v>
      </c>
      <c r="AT10" s="41">
        <f t="shared" si="15"/>
        <v>0.16916233701224676</v>
      </c>
      <c r="AU10" s="41">
        <f t="shared" si="16"/>
        <v>0.16916233701224676</v>
      </c>
      <c r="AV10" s="41">
        <f t="shared" si="17"/>
        <v>0.28356438984011645</v>
      </c>
      <c r="AW10" s="41">
        <f t="shared" si="25"/>
        <v>1.0381356663858747E-2</v>
      </c>
      <c r="AX10" s="41">
        <f t="shared" si="26"/>
        <v>1.0381356663858747E-2</v>
      </c>
      <c r="AY10" s="41">
        <f t="shared" si="27"/>
        <v>2.3018594110793218E-2</v>
      </c>
      <c r="AZ10" s="41">
        <f t="shared" si="28"/>
        <v>1.364884541660261E-2</v>
      </c>
      <c r="BA10" s="41">
        <f t="shared" si="29"/>
        <v>3.2260252460611984</v>
      </c>
      <c r="BB10" s="41">
        <f t="shared" si="30"/>
        <v>8.5495775869000656</v>
      </c>
      <c r="BC10" s="41">
        <f t="shared" si="31"/>
        <v>7.5824571277366344</v>
      </c>
      <c r="BD10" s="41">
        <f t="shared" si="32"/>
        <v>7.7624605705294272</v>
      </c>
      <c r="BE10" s="41">
        <f t="shared" si="21"/>
        <v>45.641738453638581</v>
      </c>
      <c r="BF10" s="41">
        <f t="shared" si="22"/>
        <v>201.96921485654318</v>
      </c>
      <c r="BG10" s="41">
        <f t="shared" si="23"/>
        <v>143.70792169429853</v>
      </c>
      <c r="BH10" s="41">
        <f t="shared" si="24"/>
        <v>130.58898827980568</v>
      </c>
    </row>
    <row r="11" spans="1:63" x14ac:dyDescent="0.25">
      <c r="A11" s="2">
        <v>8</v>
      </c>
      <c r="B11" s="2" t="s">
        <v>17</v>
      </c>
      <c r="C11" s="47" t="s">
        <v>50</v>
      </c>
      <c r="D11" s="2" t="s">
        <v>51</v>
      </c>
      <c r="E11" s="26">
        <v>6326293000000</v>
      </c>
      <c r="F11" s="48">
        <f t="shared" si="2"/>
        <v>6326293000000</v>
      </c>
      <c r="G11" s="26">
        <v>6448014000000</v>
      </c>
      <c r="H11" s="26">
        <v>6833737000000</v>
      </c>
      <c r="I11" s="43">
        <v>26671104000000</v>
      </c>
      <c r="J11" s="43">
        <v>50318053000000</v>
      </c>
      <c r="K11" s="43">
        <v>54723863000000</v>
      </c>
      <c r="L11" s="43">
        <v>57473007000000</v>
      </c>
      <c r="M11" s="43">
        <v>8749397000000</v>
      </c>
      <c r="N11" s="43">
        <v>12426334000000</v>
      </c>
      <c r="O11" s="43">
        <f t="shared" si="3"/>
        <v>12426334000000</v>
      </c>
      <c r="P11" s="43">
        <v>14456085000000</v>
      </c>
      <c r="Q11" s="43">
        <v>2361672000000</v>
      </c>
      <c r="R11" s="43">
        <v>2784615000000</v>
      </c>
      <c r="S11" s="43">
        <f t="shared" si="4"/>
        <v>2784615000000</v>
      </c>
      <c r="T11" s="43">
        <v>3577269000000</v>
      </c>
      <c r="U11" s="43">
        <v>381422000000</v>
      </c>
      <c r="V11" s="43">
        <v>381422000000</v>
      </c>
      <c r="W11" s="43">
        <v>2212293000000</v>
      </c>
      <c r="X11" s="43">
        <v>373978000000</v>
      </c>
      <c r="Y11" s="43">
        <v>41996071000000</v>
      </c>
      <c r="Z11" s="43">
        <v>83998472000000</v>
      </c>
      <c r="AA11" s="43">
        <f t="shared" si="5"/>
        <v>83998472000000</v>
      </c>
      <c r="AB11" s="43">
        <v>92724082000000</v>
      </c>
      <c r="AC11" s="43">
        <v>11661908000</v>
      </c>
      <c r="AD11" s="43">
        <v>11661908000</v>
      </c>
      <c r="AE11" s="43">
        <v>11661908000</v>
      </c>
      <c r="AF11" s="43">
        <v>11661908000</v>
      </c>
      <c r="AG11" s="43">
        <v>11150</v>
      </c>
      <c r="AH11" s="43">
        <v>9575</v>
      </c>
      <c r="AI11" s="43">
        <v>8700</v>
      </c>
      <c r="AJ11" s="43">
        <v>10000</v>
      </c>
      <c r="AK11" s="43">
        <f t="shared" si="6"/>
        <v>2287.0274744064177</v>
      </c>
      <c r="AL11" s="43">
        <f t="shared" si="7"/>
        <v>4314.7358905592464</v>
      </c>
      <c r="AM11" s="43">
        <f t="shared" si="8"/>
        <v>4692.5308448668948</v>
      </c>
      <c r="AN11" s="43">
        <f t="shared" si="9"/>
        <v>4928.2679129350017</v>
      </c>
      <c r="AO11" s="41">
        <f t="shared" si="10"/>
        <v>4.8753240285816446</v>
      </c>
      <c r="AP11" s="41">
        <f t="shared" si="11"/>
        <v>2.219139303740548</v>
      </c>
      <c r="AQ11" s="41">
        <f t="shared" si="12"/>
        <v>1.8540101893026082</v>
      </c>
      <c r="AR11" s="41">
        <f t="shared" si="13"/>
        <v>2.0291104657182806</v>
      </c>
      <c r="AS11" s="41">
        <f t="shared" si="14"/>
        <v>0.26992397304637106</v>
      </c>
      <c r="AT11" s="41">
        <f t="shared" si="15"/>
        <v>0.22408982407844502</v>
      </c>
      <c r="AU11" s="41">
        <f t="shared" si="16"/>
        <v>0.22408982407844502</v>
      </c>
      <c r="AV11" s="41">
        <f t="shared" si="17"/>
        <v>0.24745766229238414</v>
      </c>
      <c r="AW11" s="41">
        <f t="shared" si="25"/>
        <v>6.0291548304828753E-2</v>
      </c>
      <c r="AX11" s="41">
        <f t="shared" si="26"/>
        <v>6.0291548304828753E-2</v>
      </c>
      <c r="AY11" s="41">
        <f t="shared" si="27"/>
        <v>0.34309680469056053</v>
      </c>
      <c r="AZ11" s="41">
        <f t="shared" si="28"/>
        <v>5.4725255010545475E-2</v>
      </c>
      <c r="BA11" s="41">
        <f t="shared" si="29"/>
        <v>1.5745906506157374</v>
      </c>
      <c r="BB11" s="41">
        <f t="shared" si="30"/>
        <v>1.669350600668114</v>
      </c>
      <c r="BC11" s="41">
        <f t="shared" si="31"/>
        <v>1.5349514342582138</v>
      </c>
      <c r="BD11" s="41">
        <f t="shared" si="32"/>
        <v>1.6133501071207219</v>
      </c>
      <c r="BE11" s="41">
        <f t="shared" si="21"/>
        <v>6.6383379650610559</v>
      </c>
      <c r="BF11" s="41">
        <f t="shared" si="22"/>
        <v>13.277676516089279</v>
      </c>
      <c r="BG11" s="41">
        <f t="shared" si="23"/>
        <v>13.027030028160608</v>
      </c>
      <c r="BH11" s="41">
        <f t="shared" si="24"/>
        <v>13.568576314833305</v>
      </c>
    </row>
    <row r="12" spans="1:63" x14ac:dyDescent="0.25">
      <c r="A12" s="2">
        <v>9</v>
      </c>
      <c r="B12" s="2" t="s">
        <v>18</v>
      </c>
      <c r="C12" s="47" t="s">
        <v>76</v>
      </c>
      <c r="D12" s="2" t="s">
        <v>77</v>
      </c>
      <c r="E12" s="26">
        <v>1225580913000</v>
      </c>
      <c r="F12" s="48">
        <f t="shared" si="2"/>
        <v>1225580913000</v>
      </c>
      <c r="G12" s="26">
        <v>1308722065000</v>
      </c>
      <c r="H12" s="26">
        <v>1307186367000</v>
      </c>
      <c r="I12" s="43">
        <v>54202488000000</v>
      </c>
      <c r="J12" s="43">
        <v>79138044000000</v>
      </c>
      <c r="K12" s="43">
        <v>86986509000000</v>
      </c>
      <c r="L12" s="43">
        <v>93623038000000</v>
      </c>
      <c r="M12" s="43">
        <v>136625747757</v>
      </c>
      <c r="N12" s="43">
        <v>157207256439</v>
      </c>
      <c r="O12" s="43">
        <f t="shared" si="3"/>
        <v>157207256439</v>
      </c>
      <c r="P12" s="43">
        <v>183170597779</v>
      </c>
      <c r="Q12" s="43">
        <v>37296447311</v>
      </c>
      <c r="R12" s="43">
        <v>41075921197</v>
      </c>
      <c r="S12" s="43">
        <f t="shared" si="4"/>
        <v>41075921197</v>
      </c>
      <c r="T12" s="43">
        <v>32975215226</v>
      </c>
      <c r="U12" s="43">
        <v>123465762000</v>
      </c>
      <c r="V12" s="43">
        <v>123465762000</v>
      </c>
      <c r="W12" s="43">
        <v>187992998000</v>
      </c>
      <c r="X12" s="43">
        <v>230065807000</v>
      </c>
      <c r="Y12" s="43">
        <v>181900755126</v>
      </c>
      <c r="Z12" s="43">
        <v>233905945919</v>
      </c>
      <c r="AA12" s="43">
        <f t="shared" si="5"/>
        <v>233905945919</v>
      </c>
      <c r="AB12" s="43">
        <v>230619409786</v>
      </c>
      <c r="AC12" s="43">
        <v>8780426500</v>
      </c>
      <c r="AD12" s="43">
        <v>8780426500</v>
      </c>
      <c r="AE12" s="43">
        <v>8780426500</v>
      </c>
      <c r="AF12" s="43">
        <v>8780426500</v>
      </c>
      <c r="AG12" s="43">
        <v>7925</v>
      </c>
      <c r="AH12" s="43">
        <v>6850</v>
      </c>
      <c r="AI12" s="43">
        <v>6325</v>
      </c>
      <c r="AJ12" s="43">
        <v>6725</v>
      </c>
      <c r="AK12" s="43">
        <f t="shared" si="6"/>
        <v>6173.1042336041419</v>
      </c>
      <c r="AL12" s="43">
        <f t="shared" si="7"/>
        <v>9013.0068283129531</v>
      </c>
      <c r="AM12" s="43">
        <f t="shared" si="8"/>
        <v>9906.8660275215552</v>
      </c>
      <c r="AN12" s="43">
        <f t="shared" si="9"/>
        <v>10662.698218588812</v>
      </c>
      <c r="AO12" s="41">
        <f t="shared" si="10"/>
        <v>1.2837949433704963</v>
      </c>
      <c r="AP12" s="41">
        <f t="shared" si="11"/>
        <v>0.76001273831079263</v>
      </c>
      <c r="AQ12" s="41">
        <f t="shared" si="12"/>
        <v>0.63844610217085507</v>
      </c>
      <c r="AR12" s="41">
        <f t="shared" si="13"/>
        <v>0.63070339815826104</v>
      </c>
      <c r="AS12" s="41">
        <f t="shared" si="14"/>
        <v>0.27298256678041949</v>
      </c>
      <c r="AT12" s="41">
        <f t="shared" si="15"/>
        <v>0.26128514756529952</v>
      </c>
      <c r="AU12" s="41">
        <f t="shared" si="16"/>
        <v>0.26128514756529952</v>
      </c>
      <c r="AV12" s="41">
        <f t="shared" si="17"/>
        <v>0.18002460889375618</v>
      </c>
      <c r="AW12" s="41">
        <f t="shared" si="25"/>
        <v>0.10074060446794833</v>
      </c>
      <c r="AX12" s="41">
        <f t="shared" si="26"/>
        <v>0.10074060446794833</v>
      </c>
      <c r="AY12" s="41">
        <f t="shared" si="27"/>
        <v>0.14364623553588515</v>
      </c>
      <c r="AZ12" s="41">
        <f t="shared" si="28"/>
        <v>0.17600076990399027</v>
      </c>
      <c r="BA12" s="41">
        <f t="shared" si="29"/>
        <v>3.3559484414442376E-3</v>
      </c>
      <c r="BB12" s="41">
        <f t="shared" si="30"/>
        <v>2.9556700430831977E-3</v>
      </c>
      <c r="BC12" s="41">
        <f t="shared" si="31"/>
        <v>2.6889910700865121E-3</v>
      </c>
      <c r="BD12" s="41">
        <f t="shared" si="32"/>
        <v>2.4632762908847286E-3</v>
      </c>
      <c r="BE12" s="41">
        <f t="shared" si="21"/>
        <v>0.14842002938895313</v>
      </c>
      <c r="BF12" s="41">
        <f t="shared" si="22"/>
        <v>0.19085312396587559</v>
      </c>
      <c r="BG12" s="41">
        <f t="shared" si="23"/>
        <v>0.17872851094552303</v>
      </c>
      <c r="BH12" s="41">
        <f t="shared" si="24"/>
        <v>0.17642427706408292</v>
      </c>
    </row>
    <row r="13" spans="1:63" x14ac:dyDescent="0.25">
      <c r="A13" s="2">
        <v>10</v>
      </c>
      <c r="B13" s="2" t="s">
        <v>19</v>
      </c>
      <c r="C13" s="47" t="s">
        <v>78</v>
      </c>
      <c r="D13" s="2" t="s">
        <v>79</v>
      </c>
      <c r="E13" s="26">
        <v>14151383000000</v>
      </c>
      <c r="F13" s="48">
        <f t="shared" si="2"/>
        <v>14151383000000</v>
      </c>
      <c r="G13" s="26">
        <v>13712160000000</v>
      </c>
      <c r="H13" s="26">
        <v>15357229000000</v>
      </c>
      <c r="I13" s="43">
        <v>11448168000000</v>
      </c>
      <c r="J13" s="43">
        <v>11411970000000</v>
      </c>
      <c r="K13" s="43">
        <v>13102710000000</v>
      </c>
      <c r="L13" s="43">
        <v>13654777000000</v>
      </c>
      <c r="M13" s="43">
        <v>1626612000000</v>
      </c>
      <c r="N13" s="43">
        <v>396470000000</v>
      </c>
      <c r="O13" s="43">
        <f t="shared" si="3"/>
        <v>396470000000</v>
      </c>
      <c r="P13" s="43">
        <v>877781000000</v>
      </c>
      <c r="Q13" s="43">
        <v>456918000000</v>
      </c>
      <c r="R13" s="43">
        <v>246674000000</v>
      </c>
      <c r="S13" s="43">
        <f t="shared" si="4"/>
        <v>246674000000</v>
      </c>
      <c r="T13" s="43">
        <v>174654000000</v>
      </c>
      <c r="U13" s="43">
        <v>478171000000</v>
      </c>
      <c r="V13" s="43">
        <v>478171000000</v>
      </c>
      <c r="W13" s="43">
        <v>739649000000</v>
      </c>
      <c r="X13" s="43">
        <v>1206587000000</v>
      </c>
      <c r="Y13" s="43">
        <v>1750943000000</v>
      </c>
      <c r="Z13" s="43">
        <v>1474019000000</v>
      </c>
      <c r="AA13" s="43">
        <f t="shared" si="5"/>
        <v>1474019000000</v>
      </c>
      <c r="AB13" s="43">
        <v>1822860000000</v>
      </c>
      <c r="AC13" s="43">
        <v>11726575201</v>
      </c>
      <c r="AD13" s="43">
        <v>11726575201</v>
      </c>
      <c r="AE13" s="43">
        <v>11726575201</v>
      </c>
      <c r="AF13" s="43">
        <v>11726575201</v>
      </c>
      <c r="AG13" s="43">
        <v>1535</v>
      </c>
      <c r="AH13" s="43">
        <v>1465</v>
      </c>
      <c r="AI13" s="43">
        <v>1720</v>
      </c>
      <c r="AJ13" s="43">
        <v>1295</v>
      </c>
      <c r="AK13" s="43">
        <f t="shared" si="6"/>
        <v>976.25843895357798</v>
      </c>
      <c r="AL13" s="43">
        <f t="shared" si="7"/>
        <v>973.17160418899016</v>
      </c>
      <c r="AM13" s="43">
        <f t="shared" si="8"/>
        <v>1117.3518077880615</v>
      </c>
      <c r="AN13" s="43">
        <f t="shared" si="9"/>
        <v>1164.4300885765497</v>
      </c>
      <c r="AO13" s="41">
        <f t="shared" si="10"/>
        <v>1.5723295581908827</v>
      </c>
      <c r="AP13" s="41">
        <f t="shared" si="11"/>
        <v>1.5053871215456227</v>
      </c>
      <c r="AQ13" s="41">
        <f t="shared" si="12"/>
        <v>1.5393540226197482</v>
      </c>
      <c r="AR13" s="41">
        <f t="shared" si="13"/>
        <v>1.1121320315443453</v>
      </c>
      <c r="AS13" s="41">
        <f t="shared" si="14"/>
        <v>0.28090165325228145</v>
      </c>
      <c r="AT13" s="41">
        <f t="shared" si="15"/>
        <v>0.62217570055741922</v>
      </c>
      <c r="AU13" s="41">
        <f t="shared" si="16"/>
        <v>0.62217570055741922</v>
      </c>
      <c r="AV13" s="41">
        <f t="shared" si="17"/>
        <v>0.19897218098819638</v>
      </c>
      <c r="AW13" s="41">
        <f t="shared" si="25"/>
        <v>3.3789700978342538E-2</v>
      </c>
      <c r="AX13" s="41">
        <f t="shared" si="26"/>
        <v>3.3789700978342538E-2</v>
      </c>
      <c r="AY13" s="41">
        <f t="shared" si="27"/>
        <v>5.3941100453903691E-2</v>
      </c>
      <c r="AZ13" s="41">
        <f t="shared" si="28"/>
        <v>7.8568015102203653E-2</v>
      </c>
      <c r="BA13" s="41">
        <f t="shared" si="29"/>
        <v>0.15294525726736366</v>
      </c>
      <c r="BB13" s="41">
        <f t="shared" si="30"/>
        <v>0.12916428977643649</v>
      </c>
      <c r="BC13" s="41">
        <f t="shared" si="31"/>
        <v>0.11249726201678889</v>
      </c>
      <c r="BD13" s="41">
        <f t="shared" si="32"/>
        <v>0.13349613838439103</v>
      </c>
      <c r="BE13" s="41">
        <f t="shared" si="21"/>
        <v>0.12372946163636445</v>
      </c>
      <c r="BF13" s="41">
        <f t="shared" si="22"/>
        <v>0.10416077354418292</v>
      </c>
      <c r="BG13" s="41">
        <f t="shared" si="23"/>
        <v>0.10749721415152683</v>
      </c>
      <c r="BH13" s="41">
        <f t="shared" si="24"/>
        <v>0.11869719465666626</v>
      </c>
    </row>
    <row r="14" spans="1:63" x14ac:dyDescent="0.25">
      <c r="A14" s="2">
        <v>11</v>
      </c>
      <c r="B14" s="2" t="s">
        <v>20</v>
      </c>
      <c r="C14" s="47" t="s">
        <v>80</v>
      </c>
      <c r="D14" s="2" t="s">
        <v>81</v>
      </c>
      <c r="E14" s="26">
        <v>6670943518686</v>
      </c>
      <c r="F14" s="48">
        <f t="shared" si="2"/>
        <v>6670943518686</v>
      </c>
      <c r="G14" s="26">
        <v>6766602280143</v>
      </c>
      <c r="H14" s="26">
        <v>7327371934290</v>
      </c>
      <c r="I14" s="43">
        <v>8498500000000</v>
      </c>
      <c r="J14" s="43">
        <v>9286332000000</v>
      </c>
      <c r="K14" s="43">
        <v>10191396000000</v>
      </c>
      <c r="L14" s="43">
        <v>10935707000000</v>
      </c>
      <c r="M14" s="43">
        <v>2704466581011</v>
      </c>
      <c r="N14" s="43">
        <v>2683890279936</v>
      </c>
      <c r="O14" s="43">
        <f t="shared" si="3"/>
        <v>2683890279936</v>
      </c>
      <c r="P14" s="43">
        <v>1549648556686</v>
      </c>
      <c r="Q14" s="43">
        <v>547269067440</v>
      </c>
      <c r="R14" s="43">
        <v>614758865448</v>
      </c>
      <c r="S14" s="43">
        <f t="shared" si="4"/>
        <v>614758865448</v>
      </c>
      <c r="T14" s="43">
        <v>406975511465</v>
      </c>
      <c r="U14" s="43">
        <v>245103761907</v>
      </c>
      <c r="V14" s="43">
        <v>245103761907</v>
      </c>
      <c r="W14" s="43">
        <v>492637672186</v>
      </c>
      <c r="X14" s="43">
        <v>521714035585</v>
      </c>
      <c r="Y14" s="43">
        <v>9137978611155</v>
      </c>
      <c r="Z14" s="43">
        <v>8506032464592</v>
      </c>
      <c r="AA14" s="43">
        <f t="shared" si="5"/>
        <v>8506032464592</v>
      </c>
      <c r="AB14" s="43">
        <v>8557621869393</v>
      </c>
      <c r="AC14" s="43">
        <v>6822863965</v>
      </c>
      <c r="AD14" s="43">
        <v>6822863965</v>
      </c>
      <c r="AE14" s="43">
        <v>6822863965</v>
      </c>
      <c r="AF14" s="43">
        <v>6822863965</v>
      </c>
      <c r="AG14" s="43">
        <v>1485</v>
      </c>
      <c r="AH14" s="43">
        <v>1375</v>
      </c>
      <c r="AI14" s="43">
        <v>1185</v>
      </c>
      <c r="AJ14" s="43">
        <v>1015</v>
      </c>
      <c r="AK14" s="43">
        <f t="shared" si="6"/>
        <v>1245.5913006027522</v>
      </c>
      <c r="AL14" s="43">
        <f t="shared" si="7"/>
        <v>1361.0606993832978</v>
      </c>
      <c r="AM14" s="43">
        <f t="shared" si="8"/>
        <v>1493.7123255395288</v>
      </c>
      <c r="AN14" s="43">
        <f t="shared" si="9"/>
        <v>1602.8030246679555</v>
      </c>
      <c r="AO14" s="41">
        <f t="shared" si="10"/>
        <v>1.1922048582720479</v>
      </c>
      <c r="AP14" s="41">
        <f t="shared" si="11"/>
        <v>1.010241498136724</v>
      </c>
      <c r="AQ14" s="41">
        <f t="shared" si="12"/>
        <v>0.79332544810593164</v>
      </c>
      <c r="AR14" s="41">
        <f t="shared" si="13"/>
        <v>0.63326558808451983</v>
      </c>
      <c r="AS14" s="41">
        <f t="shared" si="14"/>
        <v>0.20235748937796694</v>
      </c>
      <c r="AT14" s="41">
        <f t="shared" si="15"/>
        <v>0.22905514060830368</v>
      </c>
      <c r="AU14" s="41">
        <f t="shared" si="16"/>
        <v>0.22905514060830368</v>
      </c>
      <c r="AV14" s="41">
        <f t="shared" si="17"/>
        <v>0.26262439293676837</v>
      </c>
      <c r="AW14" s="41">
        <f t="shared" si="25"/>
        <v>3.6741993275829589E-2</v>
      </c>
      <c r="AX14" s="41">
        <f t="shared" si="26"/>
        <v>3.6741993275829589E-2</v>
      </c>
      <c r="AY14" s="41">
        <f t="shared" si="27"/>
        <v>7.2804289625780838E-2</v>
      </c>
      <c r="AZ14" s="41">
        <f t="shared" si="28"/>
        <v>7.1200703371358545E-2</v>
      </c>
      <c r="BA14" s="41">
        <f t="shared" si="29"/>
        <v>1.075246056498794</v>
      </c>
      <c r="BB14" s="41">
        <f t="shared" si="30"/>
        <v>0.91597333205317233</v>
      </c>
      <c r="BC14" s="41">
        <f t="shared" si="31"/>
        <v>0.83462878535894391</v>
      </c>
      <c r="BD14" s="41">
        <f t="shared" si="32"/>
        <v>0.78253942515038122</v>
      </c>
      <c r="BE14" s="41">
        <f t="shared" si="21"/>
        <v>1.3698180153315016</v>
      </c>
      <c r="BF14" s="41">
        <f t="shared" si="22"/>
        <v>1.27508686601314</v>
      </c>
      <c r="BG14" s="41">
        <f t="shared" si="23"/>
        <v>1.2570610939486517</v>
      </c>
      <c r="BH14" s="41">
        <f t="shared" si="24"/>
        <v>1.1678978419732977</v>
      </c>
    </row>
    <row r="15" spans="1:63" x14ac:dyDescent="0.25">
      <c r="A15" s="2">
        <v>12</v>
      </c>
      <c r="B15" s="2" t="s">
        <v>21</v>
      </c>
      <c r="C15" s="47" t="s">
        <v>82</v>
      </c>
      <c r="D15" s="2" t="s">
        <v>83</v>
      </c>
      <c r="E15" s="26">
        <v>906924214166</v>
      </c>
      <c r="F15" s="48">
        <f t="shared" si="2"/>
        <v>906924214166</v>
      </c>
      <c r="G15" s="26">
        <v>989119315334</v>
      </c>
      <c r="H15" s="26">
        <v>811603660216</v>
      </c>
      <c r="I15" s="43">
        <v>464857704182</v>
      </c>
      <c r="J15" s="43">
        <v>467420687383</v>
      </c>
      <c r="K15" s="43">
        <v>543674521083</v>
      </c>
      <c r="L15" s="43">
        <v>540069534386</v>
      </c>
      <c r="M15" s="43">
        <v>5163201735</v>
      </c>
      <c r="N15" s="43">
        <v>13568762041</v>
      </c>
      <c r="O15" s="43">
        <f t="shared" si="3"/>
        <v>13568762041</v>
      </c>
      <c r="P15" s="43">
        <v>44152540846</v>
      </c>
      <c r="Q15" s="43">
        <v>11849753949</v>
      </c>
      <c r="R15" s="43">
        <v>11582613128</v>
      </c>
      <c r="S15" s="43">
        <f t="shared" si="4"/>
        <v>11582613128</v>
      </c>
      <c r="T15" s="43">
        <v>14422055329</v>
      </c>
      <c r="U15" s="43">
        <v>38038419405</v>
      </c>
      <c r="V15" s="43">
        <v>38038419405</v>
      </c>
      <c r="W15" s="43">
        <v>12553087704</v>
      </c>
      <c r="X15" s="43">
        <v>90572477</v>
      </c>
      <c r="Y15" s="43">
        <v>784562971811</v>
      </c>
      <c r="Z15" s="43">
        <v>806678887419</v>
      </c>
      <c r="AA15" s="43">
        <f t="shared" si="5"/>
        <v>806678887419</v>
      </c>
      <c r="AB15" s="43">
        <v>977942627046</v>
      </c>
      <c r="AC15" s="43">
        <v>2238750000</v>
      </c>
      <c r="AD15" s="43">
        <v>2238750000</v>
      </c>
      <c r="AE15" s="43">
        <v>2238750000</v>
      </c>
      <c r="AF15" s="43">
        <v>2238750000</v>
      </c>
      <c r="AG15" s="43">
        <v>590</v>
      </c>
      <c r="AH15" s="43">
        <v>590</v>
      </c>
      <c r="AI15" s="43">
        <v>590</v>
      </c>
      <c r="AJ15" s="43">
        <v>590</v>
      </c>
      <c r="AK15" s="43">
        <f t="shared" si="6"/>
        <v>207.64163224209938</v>
      </c>
      <c r="AL15" s="43">
        <f t="shared" si="7"/>
        <v>208.7864600259073</v>
      </c>
      <c r="AM15" s="43">
        <f t="shared" si="8"/>
        <v>242.8473572676717</v>
      </c>
      <c r="AN15" s="43">
        <f t="shared" si="9"/>
        <v>241.23708961965383</v>
      </c>
      <c r="AO15" s="41">
        <f t="shared" si="10"/>
        <v>2.8414340304938972</v>
      </c>
      <c r="AP15" s="41">
        <f t="shared" si="11"/>
        <v>2.8258537451460684</v>
      </c>
      <c r="AQ15" s="41">
        <f t="shared" si="12"/>
        <v>2.4295096584052551</v>
      </c>
      <c r="AR15" s="41">
        <f t="shared" si="13"/>
        <v>2.4457267368389446</v>
      </c>
      <c r="AS15" s="41">
        <f t="shared" si="14"/>
        <v>2.2950398913669408</v>
      </c>
      <c r="AT15" s="41">
        <f t="shared" si="15"/>
        <v>0.85362342511435008</v>
      </c>
      <c r="AU15" s="41">
        <f t="shared" si="16"/>
        <v>0.85362342511435008</v>
      </c>
      <c r="AV15" s="41">
        <f t="shared" si="17"/>
        <v>0.32664157153045398</v>
      </c>
      <c r="AW15" s="41">
        <f t="shared" si="25"/>
        <v>4.1942224952037269E-2</v>
      </c>
      <c r="AX15" s="41">
        <f t="shared" si="26"/>
        <v>4.1942224952037269E-2</v>
      </c>
      <c r="AY15" s="41">
        <f t="shared" si="27"/>
        <v>1.2691176392365918E-2</v>
      </c>
      <c r="AZ15" s="41">
        <f t="shared" si="28"/>
        <v>1.1159693017635611E-4</v>
      </c>
      <c r="BA15" s="41">
        <f t="shared" si="29"/>
        <v>1.6877486696527455</v>
      </c>
      <c r="BB15" s="41">
        <f t="shared" si="30"/>
        <v>1.7258091248280911</v>
      </c>
      <c r="BC15" s="41">
        <f t="shared" si="31"/>
        <v>1.4837533416355344</v>
      </c>
      <c r="BD15" s="41">
        <f t="shared" si="32"/>
        <v>1.8107716965701719</v>
      </c>
      <c r="BE15" s="41">
        <f t="shared" si="21"/>
        <v>0.86508107243831567</v>
      </c>
      <c r="BF15" s="41">
        <f t="shared" si="22"/>
        <v>0.8894666994428142</v>
      </c>
      <c r="BG15" s="41">
        <f t="shared" si="23"/>
        <v>0.81555265872712779</v>
      </c>
      <c r="BH15" s="41">
        <f t="shared" si="24"/>
        <v>1.2049509815982478</v>
      </c>
    </row>
    <row r="16" spans="1:63" x14ac:dyDescent="0.25">
      <c r="A16" s="2">
        <v>13</v>
      </c>
      <c r="B16" s="2" t="s">
        <v>22</v>
      </c>
      <c r="C16" s="47" t="s">
        <v>84</v>
      </c>
      <c r="D16" s="2" t="s">
        <v>52</v>
      </c>
      <c r="E16" s="26">
        <v>103588325000000</v>
      </c>
      <c r="F16" s="48">
        <f t="shared" si="2"/>
        <v>103588325000000</v>
      </c>
      <c r="G16" s="26">
        <v>118066628000000</v>
      </c>
      <c r="H16" s="26">
        <v>115305536000000</v>
      </c>
      <c r="I16" s="43">
        <v>1086842000000</v>
      </c>
      <c r="J16" s="43">
        <v>1318270000000</v>
      </c>
      <c r="K16" s="43">
        <v>946353000000</v>
      </c>
      <c r="L16" s="43">
        <v>1031878000000</v>
      </c>
      <c r="M16" s="43">
        <v>56782206578</v>
      </c>
      <c r="N16" s="43">
        <v>55673983557</v>
      </c>
      <c r="O16" s="43">
        <f t="shared" si="3"/>
        <v>55673983557</v>
      </c>
      <c r="P16" s="43">
        <v>101725399549</v>
      </c>
      <c r="Q16" s="43">
        <v>14650111931</v>
      </c>
      <c r="R16" s="43">
        <v>9276903406</v>
      </c>
      <c r="S16" s="43">
        <f t="shared" si="4"/>
        <v>9276903406</v>
      </c>
      <c r="T16" s="43">
        <v>10878886166</v>
      </c>
      <c r="U16" s="43">
        <v>7418574000000</v>
      </c>
      <c r="V16" s="43">
        <v>7418574000000</v>
      </c>
      <c r="W16" s="43">
        <v>7900282000000</v>
      </c>
      <c r="X16" s="43">
        <v>5722194000000</v>
      </c>
      <c r="Y16" s="43">
        <v>410463595860</v>
      </c>
      <c r="Z16" s="43">
        <v>366908471713</v>
      </c>
      <c r="AA16" s="43">
        <f t="shared" si="5"/>
        <v>366908471713</v>
      </c>
      <c r="AB16" s="43">
        <v>347288021564</v>
      </c>
      <c r="AC16" s="43">
        <v>2107000000</v>
      </c>
      <c r="AD16" s="43">
        <v>2107000000</v>
      </c>
      <c r="AE16" s="43">
        <v>2107000000</v>
      </c>
      <c r="AF16" s="43">
        <v>2107000000</v>
      </c>
      <c r="AG16" s="43">
        <v>6200</v>
      </c>
      <c r="AH16" s="43">
        <v>6230</v>
      </c>
      <c r="AI16" s="43">
        <v>6480</v>
      </c>
      <c r="AJ16" s="43">
        <v>6500</v>
      </c>
      <c r="AK16" s="43">
        <f t="shared" si="6"/>
        <v>515.8243948742288</v>
      </c>
      <c r="AL16" s="43">
        <f t="shared" si="7"/>
        <v>625.66207878500234</v>
      </c>
      <c r="AM16" s="43">
        <f t="shared" si="8"/>
        <v>449.14712861888944</v>
      </c>
      <c r="AN16" s="43">
        <f t="shared" si="9"/>
        <v>489.73801613668724</v>
      </c>
      <c r="AO16" s="41">
        <f t="shared" si="10"/>
        <v>12.019594384464346</v>
      </c>
      <c r="AP16" s="41">
        <f t="shared" si="11"/>
        <v>9.9574518118443116</v>
      </c>
      <c r="AQ16" s="41">
        <f t="shared" si="12"/>
        <v>14.427343707897581</v>
      </c>
      <c r="AR16" s="41">
        <f t="shared" si="13"/>
        <v>13.272402357643054</v>
      </c>
      <c r="AS16" s="41">
        <f t="shared" si="14"/>
        <v>0.25800532973081247</v>
      </c>
      <c r="AT16" s="41">
        <f t="shared" si="15"/>
        <v>0.16662905747533124</v>
      </c>
      <c r="AU16" s="41">
        <f t="shared" si="16"/>
        <v>0.16662905747533124</v>
      </c>
      <c r="AV16" s="41">
        <f t="shared" si="17"/>
        <v>0.10694365629657479</v>
      </c>
      <c r="AW16" s="41">
        <f t="shared" si="25"/>
        <v>7.1615927760198844E-2</v>
      </c>
      <c r="AX16" s="41">
        <f t="shared" si="26"/>
        <v>7.1615927760198844E-2</v>
      </c>
      <c r="AY16" s="41">
        <f t="shared" si="27"/>
        <v>6.6913759915291221E-2</v>
      </c>
      <c r="AZ16" s="41">
        <f t="shared" si="28"/>
        <v>4.9626359657180728E-2</v>
      </c>
      <c r="BA16" s="41">
        <f t="shared" si="29"/>
        <v>0.37766629911247451</v>
      </c>
      <c r="BB16" s="41">
        <f t="shared" si="30"/>
        <v>0.27832573881905831</v>
      </c>
      <c r="BC16" s="41">
        <f t="shared" si="31"/>
        <v>0.38770783387699936</v>
      </c>
      <c r="BD16" s="41">
        <f t="shared" si="32"/>
        <v>0.3365591877760743</v>
      </c>
      <c r="BE16" s="41">
        <f t="shared" si="21"/>
        <v>3.9624503616599652E-3</v>
      </c>
      <c r="BF16" s="41">
        <f t="shared" si="22"/>
        <v>3.5419867220847522E-3</v>
      </c>
      <c r="BG16" s="41">
        <f t="shared" si="23"/>
        <v>3.1076391180833926E-3</v>
      </c>
      <c r="BH16" s="41">
        <f t="shared" si="24"/>
        <v>3.0118937356485641E-3</v>
      </c>
    </row>
    <row r="17" spans="1:62" x14ac:dyDescent="0.25">
      <c r="A17" s="2">
        <v>14</v>
      </c>
      <c r="B17" s="2" t="s">
        <v>23</v>
      </c>
      <c r="C17" s="47" t="s">
        <v>85</v>
      </c>
      <c r="D17" s="2" t="s">
        <v>86</v>
      </c>
      <c r="E17" s="26">
        <v>163136516000000</v>
      </c>
      <c r="F17" s="48">
        <f t="shared" si="2"/>
        <v>163136516000000</v>
      </c>
      <c r="G17" s="26">
        <v>179356193000000</v>
      </c>
      <c r="H17" s="26">
        <v>180433300000000</v>
      </c>
      <c r="I17" s="43">
        <v>9899940195318</v>
      </c>
      <c r="J17" s="43">
        <v>11271468049958</v>
      </c>
      <c r="K17" s="43">
        <v>11360031396135</v>
      </c>
      <c r="L17" s="43">
        <v>12834694090515</v>
      </c>
      <c r="M17" s="43">
        <v>607043293422</v>
      </c>
      <c r="N17" s="43">
        <v>773607195121</v>
      </c>
      <c r="O17" s="43">
        <f t="shared" si="3"/>
        <v>773607195121</v>
      </c>
      <c r="P17" s="43">
        <v>765188720115</v>
      </c>
      <c r="Q17" s="43">
        <v>92823915898</v>
      </c>
      <c r="R17" s="43">
        <v>115958847906</v>
      </c>
      <c r="S17" s="43">
        <f t="shared" si="4"/>
        <v>115958847906</v>
      </c>
      <c r="T17" s="43">
        <v>158394616582</v>
      </c>
      <c r="U17" s="43">
        <v>8752066000000</v>
      </c>
      <c r="V17" s="43">
        <v>8752066000000</v>
      </c>
      <c r="W17" s="43">
        <v>11203585000000</v>
      </c>
      <c r="X17" s="43">
        <v>9192569000000</v>
      </c>
      <c r="Y17" s="43">
        <v>733556075974</v>
      </c>
      <c r="Z17" s="43">
        <v>775696860738</v>
      </c>
      <c r="AA17" s="43">
        <f t="shared" si="5"/>
        <v>775696860738</v>
      </c>
      <c r="AB17" s="43">
        <v>618395061219</v>
      </c>
      <c r="AC17" s="43">
        <v>22358699725</v>
      </c>
      <c r="AD17" s="43">
        <v>22358699725</v>
      </c>
      <c r="AE17" s="43">
        <v>22358699725</v>
      </c>
      <c r="AF17" s="43">
        <v>22358699725</v>
      </c>
      <c r="AG17" s="43">
        <v>2050</v>
      </c>
      <c r="AH17" s="43">
        <v>2710</v>
      </c>
      <c r="AI17" s="43">
        <v>2040</v>
      </c>
      <c r="AJ17" s="43">
        <v>2500</v>
      </c>
      <c r="AK17" s="43">
        <f t="shared" si="6"/>
        <v>442.77799322330674</v>
      </c>
      <c r="AL17" s="43">
        <f t="shared" si="7"/>
        <v>504.12001541194275</v>
      </c>
      <c r="AM17" s="43">
        <f t="shared" si="8"/>
        <v>508.08103941004111</v>
      </c>
      <c r="AN17" s="43">
        <f t="shared" si="9"/>
        <v>574.03580030926867</v>
      </c>
      <c r="AO17" s="41">
        <f t="shared" si="10"/>
        <v>4.6298597296503878</v>
      </c>
      <c r="AP17" s="41">
        <f t="shared" si="11"/>
        <v>5.3757040330674384</v>
      </c>
      <c r="AQ17" s="41">
        <f t="shared" si="12"/>
        <v>4.0151075158576051</v>
      </c>
      <c r="AR17" s="41">
        <f t="shared" si="13"/>
        <v>4.3551290680008021</v>
      </c>
      <c r="AS17" s="41">
        <f t="shared" si="14"/>
        <v>0.15291152526327531</v>
      </c>
      <c r="AT17" s="41">
        <f t="shared" si="15"/>
        <v>0.14989370398482768</v>
      </c>
      <c r="AU17" s="41">
        <f t="shared" si="16"/>
        <v>0.14989370398482768</v>
      </c>
      <c r="AV17" s="41">
        <f t="shared" si="17"/>
        <v>0.20700072076101034</v>
      </c>
      <c r="AW17" s="41">
        <f t="shared" si="25"/>
        <v>5.3648724482996804E-2</v>
      </c>
      <c r="AX17" s="41">
        <f t="shared" si="26"/>
        <v>5.3648724482996804E-2</v>
      </c>
      <c r="AY17" s="41">
        <f t="shared" si="27"/>
        <v>6.2465559803669558E-2</v>
      </c>
      <c r="AZ17" s="41">
        <f t="shared" si="28"/>
        <v>5.0947186578087306E-2</v>
      </c>
      <c r="BA17" s="41">
        <f t="shared" si="29"/>
        <v>7.4097020941694403E-2</v>
      </c>
      <c r="BB17" s="41">
        <f t="shared" si="30"/>
        <v>6.8819505791074875E-2</v>
      </c>
      <c r="BC17" s="41">
        <f t="shared" si="31"/>
        <v>6.8282985644028571E-2</v>
      </c>
      <c r="BD17" s="41">
        <f t="shared" si="32"/>
        <v>4.8181519314589798E-2</v>
      </c>
      <c r="BE17" s="41">
        <f t="shared" si="21"/>
        <v>4.4965780437164664E-3</v>
      </c>
      <c r="BF17" s="41">
        <f t="shared" si="22"/>
        <v>4.754894120320677E-3</v>
      </c>
      <c r="BG17" s="41">
        <f t="shared" si="23"/>
        <v>4.3248958832327582E-3</v>
      </c>
      <c r="BH17" s="41">
        <f t="shared" si="24"/>
        <v>3.427277898364659E-3</v>
      </c>
    </row>
    <row r="18" spans="1:62" x14ac:dyDescent="0.25">
      <c r="A18" s="2">
        <v>15</v>
      </c>
      <c r="B18" s="2" t="s">
        <v>24</v>
      </c>
      <c r="C18" s="47" t="s">
        <v>87</v>
      </c>
      <c r="D18" s="2" t="s">
        <v>88</v>
      </c>
      <c r="E18" s="26">
        <v>25951760000000</v>
      </c>
      <c r="F18" s="48">
        <f t="shared" si="2"/>
        <v>25951760000000</v>
      </c>
      <c r="G18" s="26">
        <v>28589656000000</v>
      </c>
      <c r="H18" s="26">
        <v>32690887000000</v>
      </c>
      <c r="I18" s="43">
        <v>349108380000</v>
      </c>
      <c r="J18" s="43">
        <v>355218900000</v>
      </c>
      <c r="K18" s="43">
        <v>359793020000</v>
      </c>
      <c r="L18" s="43">
        <v>370154270000</v>
      </c>
      <c r="M18" s="43">
        <v>1375539000000</v>
      </c>
      <c r="N18" s="43">
        <v>1421517000000</v>
      </c>
      <c r="O18" s="43">
        <f t="shared" si="3"/>
        <v>1421517000000</v>
      </c>
      <c r="P18" s="43">
        <v>1541932000000</v>
      </c>
      <c r="Q18" s="43">
        <v>278947000000</v>
      </c>
      <c r="R18" s="43">
        <v>321089000000</v>
      </c>
      <c r="S18" s="43">
        <f t="shared" si="4"/>
        <v>321089000000</v>
      </c>
      <c r="T18" s="43">
        <v>331696000000</v>
      </c>
      <c r="U18" s="43">
        <v>1221904000000</v>
      </c>
      <c r="V18" s="43">
        <v>1221904000000</v>
      </c>
      <c r="W18" s="43">
        <v>2130896000000</v>
      </c>
      <c r="X18" s="43">
        <v>1490931000000</v>
      </c>
      <c r="Y18" s="43">
        <v>953283000000</v>
      </c>
      <c r="Z18" s="43">
        <v>3972379000000</v>
      </c>
      <c r="AA18" s="43">
        <f t="shared" si="5"/>
        <v>3972379000000</v>
      </c>
      <c r="AB18" s="43">
        <v>2268730000000</v>
      </c>
      <c r="AC18" s="43">
        <v>15816310000</v>
      </c>
      <c r="AD18" s="43">
        <v>15816310000</v>
      </c>
      <c r="AE18" s="43">
        <v>15816310000</v>
      </c>
      <c r="AF18" s="43">
        <v>15816310000</v>
      </c>
      <c r="AG18" s="43">
        <v>366</v>
      </c>
      <c r="AH18" s="43">
        <v>366</v>
      </c>
      <c r="AI18" s="43">
        <v>366</v>
      </c>
      <c r="AJ18" s="43">
        <v>366</v>
      </c>
      <c r="AK18" s="43">
        <f t="shared" si="6"/>
        <v>22.072681934028861</v>
      </c>
      <c r="AL18" s="43">
        <f t="shared" si="7"/>
        <v>22.459024892658274</v>
      </c>
      <c r="AM18" s="43">
        <f t="shared" si="8"/>
        <v>22.748227620728223</v>
      </c>
      <c r="AN18" s="43">
        <f t="shared" si="9"/>
        <v>23.403326692509189</v>
      </c>
      <c r="AO18" s="41">
        <f t="shared" si="10"/>
        <v>16.581582659230349</v>
      </c>
      <c r="AP18" s="41">
        <f t="shared" si="11"/>
        <v>16.296344197901632</v>
      </c>
      <c r="AQ18" s="41">
        <f t="shared" si="12"/>
        <v>16.089165543011369</v>
      </c>
      <c r="AR18" s="41">
        <f t="shared" si="13"/>
        <v>15.638802329634073</v>
      </c>
      <c r="AS18" s="41">
        <f t="shared" si="14"/>
        <v>0.20279105136241138</v>
      </c>
      <c r="AT18" s="41">
        <f t="shared" si="15"/>
        <v>0.22587770670347243</v>
      </c>
      <c r="AU18" s="41">
        <f t="shared" si="16"/>
        <v>0.22587770670347243</v>
      </c>
      <c r="AV18" s="41">
        <f t="shared" si="17"/>
        <v>0.21511713875838884</v>
      </c>
      <c r="AW18" s="41">
        <f t="shared" si="25"/>
        <v>4.7083666001843417E-2</v>
      </c>
      <c r="AX18" s="41">
        <f t="shared" si="26"/>
        <v>4.7083666001843417E-2</v>
      </c>
      <c r="AY18" s="41">
        <f t="shared" si="27"/>
        <v>7.4533810410310639E-2</v>
      </c>
      <c r="AZ18" s="41">
        <f t="shared" si="28"/>
        <v>4.5606930151512869E-2</v>
      </c>
      <c r="BA18" s="41">
        <f t="shared" si="29"/>
        <v>2.730621934655364</v>
      </c>
      <c r="BB18" s="41">
        <f t="shared" si="30"/>
        <v>11.182904400638591</v>
      </c>
      <c r="BC18" s="41">
        <f t="shared" si="31"/>
        <v>11.040733919740855</v>
      </c>
      <c r="BD18" s="41">
        <f t="shared" si="32"/>
        <v>6.1291471796340486</v>
      </c>
      <c r="BE18" s="41">
        <f t="shared" si="21"/>
        <v>3.6732884397821186E-2</v>
      </c>
      <c r="BF18" s="41">
        <f t="shared" si="22"/>
        <v>0.15306780734717029</v>
      </c>
      <c r="BG18" s="41">
        <f t="shared" si="23"/>
        <v>0.13894462388774456</v>
      </c>
      <c r="BH18" s="41">
        <f t="shared" si="24"/>
        <v>6.939946291454252E-2</v>
      </c>
    </row>
    <row r="19" spans="1:62" x14ac:dyDescent="0.25">
      <c r="A19" s="2">
        <v>16</v>
      </c>
      <c r="B19" s="2" t="s">
        <v>25</v>
      </c>
      <c r="C19" s="47" t="s">
        <v>89</v>
      </c>
      <c r="D19" s="2" t="s">
        <v>53</v>
      </c>
      <c r="E19" s="26">
        <v>674806910037</v>
      </c>
      <c r="F19" s="48">
        <f t="shared" si="2"/>
        <v>674806910037</v>
      </c>
      <c r="G19" s="26">
        <v>767726284113</v>
      </c>
      <c r="H19" s="26">
        <v>860100358989</v>
      </c>
      <c r="I19" s="43">
        <v>91621300000</v>
      </c>
      <c r="J19" s="43">
        <v>93067500000</v>
      </c>
      <c r="K19" s="43">
        <v>279411300000</v>
      </c>
      <c r="L19" s="43">
        <v>283079000000</v>
      </c>
      <c r="M19" s="43">
        <v>14487736000000</v>
      </c>
      <c r="N19" s="43">
        <v>9663133000000</v>
      </c>
      <c r="O19" s="43">
        <f t="shared" si="3"/>
        <v>9663133000000</v>
      </c>
      <c r="P19" s="43">
        <v>7286846000000</v>
      </c>
      <c r="Q19" s="43">
        <v>3204640000000</v>
      </c>
      <c r="R19" s="43">
        <v>2251510000000</v>
      </c>
      <c r="S19" s="43">
        <f t="shared" si="4"/>
        <v>2251510000000</v>
      </c>
      <c r="T19" s="43">
        <v>1224291000000</v>
      </c>
      <c r="U19" s="43">
        <v>121000016429</v>
      </c>
      <c r="V19" s="43">
        <v>121000016429</v>
      </c>
      <c r="W19" s="43">
        <v>144700268968</v>
      </c>
      <c r="X19" s="43">
        <v>117370750383</v>
      </c>
      <c r="Y19" s="43">
        <v>27716516000000</v>
      </c>
      <c r="Z19" s="43">
        <v>19668941000000</v>
      </c>
      <c r="AA19" s="43">
        <f t="shared" si="5"/>
        <v>19668941000000</v>
      </c>
      <c r="AB19" s="43">
        <v>30676095000000</v>
      </c>
      <c r="AC19" s="43">
        <v>1839102506</v>
      </c>
      <c r="AD19" s="43">
        <v>1839102506</v>
      </c>
      <c r="AE19" s="43">
        <v>1839102506</v>
      </c>
      <c r="AF19" s="43">
        <v>1839102506</v>
      </c>
      <c r="AG19" s="43">
        <v>900</v>
      </c>
      <c r="AH19" s="43">
        <v>900</v>
      </c>
      <c r="AI19" s="43">
        <v>900</v>
      </c>
      <c r="AJ19" s="43">
        <v>900</v>
      </c>
      <c r="AK19" s="43">
        <f t="shared" si="6"/>
        <v>49.818484669064986</v>
      </c>
      <c r="AL19" s="43">
        <f t="shared" si="7"/>
        <v>50.604846492444508</v>
      </c>
      <c r="AM19" s="43">
        <f t="shared" si="8"/>
        <v>151.92807311633339</v>
      </c>
      <c r="AN19" s="43">
        <f t="shared" si="9"/>
        <v>153.92236108453218</v>
      </c>
      <c r="AO19" s="41">
        <f t="shared" si="10"/>
        <v>18.065583607741868</v>
      </c>
      <c r="AP19" s="41">
        <f t="shared" si="11"/>
        <v>17.784857822548151</v>
      </c>
      <c r="AQ19" s="41">
        <f t="shared" si="12"/>
        <v>5.9238558190023101</v>
      </c>
      <c r="AR19" s="41">
        <f t="shared" si="13"/>
        <v>5.8471036544568831</v>
      </c>
      <c r="AS19" s="41">
        <f t="shared" si="14"/>
        <v>0.22119674185117674</v>
      </c>
      <c r="AT19" s="41">
        <f t="shared" si="15"/>
        <v>0.23300000113834715</v>
      </c>
      <c r="AU19" s="41">
        <f t="shared" si="16"/>
        <v>0.23300000113834715</v>
      </c>
      <c r="AV19" s="41">
        <f t="shared" si="17"/>
        <v>0.16801384302618719</v>
      </c>
      <c r="AW19" s="41">
        <f t="shared" si="25"/>
        <v>0.17931057703953493</v>
      </c>
      <c r="AX19" s="41">
        <f t="shared" si="26"/>
        <v>0.17931057703953493</v>
      </c>
      <c r="AY19" s="41">
        <f t="shared" si="27"/>
        <v>0.18847898263009305</v>
      </c>
      <c r="AZ19" s="41">
        <f t="shared" si="28"/>
        <v>0.13646169212272249</v>
      </c>
      <c r="BA19" s="41">
        <f t="shared" si="29"/>
        <v>302.51170852192666</v>
      </c>
      <c r="BB19" s="41">
        <f t="shared" si="30"/>
        <v>211.3405968786096</v>
      </c>
      <c r="BC19" s="41">
        <f t="shared" si="31"/>
        <v>70.394221708284519</v>
      </c>
      <c r="BD19" s="41">
        <f t="shared" si="32"/>
        <v>108.36584487015992</v>
      </c>
      <c r="BE19" s="41">
        <f t="shared" si="21"/>
        <v>41.073254567710769</v>
      </c>
      <c r="BF19" s="41">
        <f t="shared" si="22"/>
        <v>29.147509765306854</v>
      </c>
      <c r="BG19" s="41">
        <f t="shared" si="23"/>
        <v>25.619731155518142</v>
      </c>
      <c r="BH19" s="41">
        <f t="shared" si="24"/>
        <v>35.665715842809362</v>
      </c>
    </row>
    <row r="20" spans="1:62" x14ac:dyDescent="0.25">
      <c r="A20" s="2">
        <v>17</v>
      </c>
      <c r="B20" s="2" t="s">
        <v>26</v>
      </c>
      <c r="C20" s="47" t="s">
        <v>90</v>
      </c>
      <c r="D20" s="2" t="s">
        <v>91</v>
      </c>
      <c r="E20" s="26">
        <v>10992788000000</v>
      </c>
      <c r="F20" s="48">
        <f t="shared" si="2"/>
        <v>10992788000000</v>
      </c>
      <c r="G20" s="26">
        <v>11851182000000</v>
      </c>
      <c r="H20" s="26">
        <v>12417013000000</v>
      </c>
      <c r="I20" s="43">
        <v>1040576552571</v>
      </c>
      <c r="J20" s="43">
        <v>1035820381000</v>
      </c>
      <c r="K20" s="43">
        <v>961981659335</v>
      </c>
      <c r="L20" s="43">
        <v>992485493010</v>
      </c>
      <c r="M20" s="43">
        <v>18259423000000</v>
      </c>
      <c r="N20" s="43">
        <v>11161466000000</v>
      </c>
      <c r="O20" s="43">
        <f t="shared" si="3"/>
        <v>11161466000000</v>
      </c>
      <c r="P20" s="43">
        <v>9152166000000</v>
      </c>
      <c r="Q20" s="43">
        <v>4630741000000</v>
      </c>
      <c r="R20" s="43">
        <v>2948120000000</v>
      </c>
      <c r="S20" s="43">
        <f t="shared" si="4"/>
        <v>2948120000000</v>
      </c>
      <c r="T20" s="43">
        <v>6325778000000</v>
      </c>
      <c r="U20" s="43">
        <v>695490000000</v>
      </c>
      <c r="V20" s="43">
        <v>695490000000</v>
      </c>
      <c r="W20" s="43">
        <v>990445000000</v>
      </c>
      <c r="X20" s="43">
        <v>1035285000000</v>
      </c>
      <c r="Y20" s="43">
        <v>15223076000000</v>
      </c>
      <c r="Z20" s="43">
        <v>19423604000000</v>
      </c>
      <c r="AA20" s="43">
        <f t="shared" si="5"/>
        <v>19423604000000</v>
      </c>
      <c r="AB20" s="43">
        <v>23899022000000</v>
      </c>
      <c r="AC20" s="43">
        <v>1730103217</v>
      </c>
      <c r="AD20" s="43">
        <v>1730103217</v>
      </c>
      <c r="AE20" s="43">
        <v>1730103217</v>
      </c>
      <c r="AF20" s="43">
        <v>1730103217</v>
      </c>
      <c r="AG20" s="43">
        <v>274</v>
      </c>
      <c r="AH20" s="43">
        <v>274</v>
      </c>
      <c r="AI20" s="43">
        <v>274</v>
      </c>
      <c r="AJ20" s="43">
        <v>274</v>
      </c>
      <c r="AK20" s="43">
        <f t="shared" si="6"/>
        <v>601.45345222544609</v>
      </c>
      <c r="AL20" s="43">
        <f t="shared" si="7"/>
        <v>598.70438412114697</v>
      </c>
      <c r="AM20" s="43">
        <f t="shared" si="8"/>
        <v>556.02558846348882</v>
      </c>
      <c r="AN20" s="43">
        <f t="shared" si="9"/>
        <v>573.65681033237456</v>
      </c>
      <c r="AO20" s="41">
        <f t="shared" si="10"/>
        <v>0.45556310132757388</v>
      </c>
      <c r="AP20" s="41">
        <f t="shared" si="11"/>
        <v>0.45765490827699784</v>
      </c>
      <c r="AQ20" s="41">
        <f t="shared" si="12"/>
        <v>0.49278307632777607</v>
      </c>
      <c r="AR20" s="41">
        <f t="shared" si="13"/>
        <v>0.47763749172827819</v>
      </c>
      <c r="AS20" s="41">
        <f t="shared" si="14"/>
        <v>0.25360828762223209</v>
      </c>
      <c r="AT20" s="41">
        <f t="shared" si="15"/>
        <v>0.26413376164027197</v>
      </c>
      <c r="AU20" s="41">
        <f t="shared" si="16"/>
        <v>0.26413376164027197</v>
      </c>
      <c r="AV20" s="41">
        <f t="shared" si="17"/>
        <v>0.69117824130375261</v>
      </c>
      <c r="AW20" s="41">
        <f t="shared" si="25"/>
        <v>6.3267844335759049E-2</v>
      </c>
      <c r="AX20" s="41">
        <f t="shared" si="26"/>
        <v>6.3267844335759049E-2</v>
      </c>
      <c r="AY20" s="41">
        <f t="shared" si="27"/>
        <v>8.3573520345903055E-2</v>
      </c>
      <c r="AZ20" s="41">
        <f t="shared" si="28"/>
        <v>8.3376332133984238E-2</v>
      </c>
      <c r="BA20" s="41">
        <f t="shared" si="29"/>
        <v>14.629462832299701</v>
      </c>
      <c r="BB20" s="41">
        <f t="shared" si="30"/>
        <v>18.751903666201372</v>
      </c>
      <c r="BC20" s="41">
        <f t="shared" si="31"/>
        <v>20.191241497709193</v>
      </c>
      <c r="BD20" s="41">
        <f t="shared" si="32"/>
        <v>24.079971111234368</v>
      </c>
      <c r="BE20" s="41">
        <f t="shared" si="21"/>
        <v>1.3848239409329097</v>
      </c>
      <c r="BF20" s="41">
        <f t="shared" si="22"/>
        <v>1.7669406523622579</v>
      </c>
      <c r="BG20" s="41">
        <f t="shared" si="23"/>
        <v>1.6389592194263829</v>
      </c>
      <c r="BH20" s="41">
        <f t="shared" si="24"/>
        <v>1.924699764750186</v>
      </c>
    </row>
    <row r="21" spans="1:62" x14ac:dyDescent="0.25">
      <c r="A21" s="2">
        <v>18</v>
      </c>
      <c r="B21" s="2" t="s">
        <v>27</v>
      </c>
      <c r="C21" s="47" t="s">
        <v>92</v>
      </c>
      <c r="D21" s="2" t="s">
        <v>93</v>
      </c>
      <c r="E21" s="26">
        <v>19777500514550</v>
      </c>
      <c r="F21" s="48">
        <f t="shared" si="2"/>
        <v>19777500514550</v>
      </c>
      <c r="G21" s="26">
        <v>19917653265528</v>
      </c>
      <c r="H21" s="26">
        <v>22276160695411</v>
      </c>
      <c r="I21" s="43">
        <v>380381947966</v>
      </c>
      <c r="J21" s="43">
        <v>406954570727</v>
      </c>
      <c r="K21" s="43">
        <v>541837229228</v>
      </c>
      <c r="L21" s="43">
        <v>590753527421</v>
      </c>
      <c r="M21" s="43">
        <v>42874167628</v>
      </c>
      <c r="N21" s="43">
        <v>215214468586</v>
      </c>
      <c r="O21" s="43">
        <f t="shared" si="3"/>
        <v>215214468586</v>
      </c>
      <c r="P21" s="43">
        <v>214884126122</v>
      </c>
      <c r="Q21" s="43">
        <v>14976706662</v>
      </c>
      <c r="R21" s="43">
        <v>14115264412</v>
      </c>
      <c r="S21" s="43">
        <f t="shared" si="4"/>
        <v>14115264412</v>
      </c>
      <c r="T21" s="43">
        <v>59915239649</v>
      </c>
      <c r="U21" s="43">
        <v>2098168514645</v>
      </c>
      <c r="V21" s="43">
        <v>2098168514645</v>
      </c>
      <c r="W21" s="43">
        <v>1211052647953</v>
      </c>
      <c r="X21" s="43">
        <v>1970064538149</v>
      </c>
      <c r="Y21" s="43">
        <v>266351031079</v>
      </c>
      <c r="Z21" s="43">
        <v>428590166019</v>
      </c>
      <c r="AA21" s="43">
        <f t="shared" si="5"/>
        <v>428590166019</v>
      </c>
      <c r="AB21" s="43">
        <v>572784572607</v>
      </c>
      <c r="AC21" s="43">
        <v>690740500</v>
      </c>
      <c r="AD21" s="43">
        <v>690740500</v>
      </c>
      <c r="AE21" s="43">
        <v>690740500</v>
      </c>
      <c r="AF21" s="43">
        <v>690740500</v>
      </c>
      <c r="AG21" s="43">
        <v>1610</v>
      </c>
      <c r="AH21" s="43">
        <v>1565</v>
      </c>
      <c r="AI21" s="43">
        <v>2420</v>
      </c>
      <c r="AJ21" s="43">
        <v>1950</v>
      </c>
      <c r="AK21" s="43">
        <f t="shared" si="6"/>
        <v>550.68719434577815</v>
      </c>
      <c r="AL21" s="43">
        <f t="shared" si="7"/>
        <v>589.15695652274621</v>
      </c>
      <c r="AM21" s="43">
        <f t="shared" si="8"/>
        <v>784.42950605618171</v>
      </c>
      <c r="AN21" s="43">
        <f t="shared" si="9"/>
        <v>855.24669166061642</v>
      </c>
      <c r="AO21" s="41">
        <f t="shared" si="10"/>
        <v>2.9236198272463843</v>
      </c>
      <c r="AP21" s="41">
        <f t="shared" si="11"/>
        <v>2.6563379803520633</v>
      </c>
      <c r="AQ21" s="41">
        <f t="shared" si="12"/>
        <v>3.0850445850346135</v>
      </c>
      <c r="AR21" s="41">
        <f t="shared" si="13"/>
        <v>2.2800438972920452</v>
      </c>
      <c r="AS21" s="41">
        <f t="shared" si="14"/>
        <v>0.34931772418175422</v>
      </c>
      <c r="AT21" s="41">
        <f t="shared" si="15"/>
        <v>6.558696775704706E-2</v>
      </c>
      <c r="AU21" s="41">
        <f t="shared" si="16"/>
        <v>6.558696775704706E-2</v>
      </c>
      <c r="AV21" s="41">
        <f t="shared" si="17"/>
        <v>0.27882580593683898</v>
      </c>
      <c r="AW21" s="41">
        <f t="shared" si="25"/>
        <v>0.10608865933798915</v>
      </c>
      <c r="AX21" s="41">
        <f t="shared" si="26"/>
        <v>0.10608865933798915</v>
      </c>
      <c r="AY21" s="41">
        <f t="shared" si="27"/>
        <v>6.0802978734899468E-2</v>
      </c>
      <c r="AZ21" s="41">
        <f t="shared" si="28"/>
        <v>8.8438244142979405E-2</v>
      </c>
      <c r="BA21" s="41">
        <f t="shared" si="29"/>
        <v>0.70021995655484548</v>
      </c>
      <c r="BB21" s="41">
        <f t="shared" si="30"/>
        <v>1.05316464502008</v>
      </c>
      <c r="BC21" s="41">
        <f t="shared" si="31"/>
        <v>0.79099431139061371</v>
      </c>
      <c r="BD21" s="41">
        <f t="shared" si="32"/>
        <v>0.96958299192482955</v>
      </c>
      <c r="BE21" s="41">
        <f t="shared" si="21"/>
        <v>1.3467375762829569E-2</v>
      </c>
      <c r="BF21" s="41">
        <f t="shared" si="22"/>
        <v>2.167059309156346E-2</v>
      </c>
      <c r="BG21" s="41">
        <f t="shared" si="23"/>
        <v>2.1518105587306921E-2</v>
      </c>
      <c r="BH21" s="41">
        <f t="shared" si="24"/>
        <v>2.571289462483526E-2</v>
      </c>
    </row>
    <row r="22" spans="1:62" x14ac:dyDescent="0.25">
      <c r="A22" s="2">
        <v>19</v>
      </c>
      <c r="B22" s="2" t="s">
        <v>28</v>
      </c>
      <c r="C22" s="47" t="s">
        <v>94</v>
      </c>
      <c r="D22" s="2" t="s">
        <v>95</v>
      </c>
      <c r="E22" s="26">
        <v>3401723398441</v>
      </c>
      <c r="F22" s="48">
        <f t="shared" si="2"/>
        <v>3401723398441</v>
      </c>
      <c r="G22" s="26">
        <v>3731907652769</v>
      </c>
      <c r="H22" s="26">
        <v>4140857067187</v>
      </c>
      <c r="I22" s="43">
        <v>4069182342000</v>
      </c>
      <c r="J22" s="43">
        <v>4068567272000</v>
      </c>
      <c r="K22" s="43">
        <v>4870786420000</v>
      </c>
      <c r="L22" s="43">
        <v>6107507765000</v>
      </c>
      <c r="M22" s="43">
        <v>301250035000</v>
      </c>
      <c r="N22" s="43">
        <v>214069167000</v>
      </c>
      <c r="O22" s="43">
        <f t="shared" si="3"/>
        <v>214069167000</v>
      </c>
      <c r="P22" s="43">
        <v>211793627000</v>
      </c>
      <c r="Q22" s="43">
        <v>79897505000</v>
      </c>
      <c r="R22" s="43">
        <v>57943498000</v>
      </c>
      <c r="S22" s="43">
        <f t="shared" si="4"/>
        <v>57943498000</v>
      </c>
      <c r="T22" s="43">
        <v>83451430000</v>
      </c>
      <c r="U22" s="43">
        <v>26500634368</v>
      </c>
      <c r="V22" s="43">
        <v>26500634368</v>
      </c>
      <c r="W22" s="43">
        <v>213841959821</v>
      </c>
      <c r="X22" s="43">
        <v>257682130697</v>
      </c>
      <c r="Y22" s="43">
        <v>523881726000</v>
      </c>
      <c r="Z22" s="43">
        <v>660424729000</v>
      </c>
      <c r="AA22" s="43">
        <f t="shared" si="5"/>
        <v>660424729000</v>
      </c>
      <c r="AB22" s="43">
        <v>705106719000</v>
      </c>
      <c r="AC22" s="43">
        <v>9525000000</v>
      </c>
      <c r="AD22" s="43">
        <v>9525000000</v>
      </c>
      <c r="AE22" s="43">
        <v>9525000000</v>
      </c>
      <c r="AF22" s="43">
        <v>9525000000</v>
      </c>
      <c r="AG22" s="43">
        <v>1000</v>
      </c>
      <c r="AH22" s="43">
        <v>1000</v>
      </c>
      <c r="AI22" s="43">
        <v>1000</v>
      </c>
      <c r="AJ22" s="43">
        <v>1000</v>
      </c>
      <c r="AK22" s="43">
        <f t="shared" si="6"/>
        <v>427.21074456692912</v>
      </c>
      <c r="AL22" s="43">
        <f t="shared" si="7"/>
        <v>427.1461702887139</v>
      </c>
      <c r="AM22" s="43">
        <f t="shared" si="8"/>
        <v>511.3686530183727</v>
      </c>
      <c r="AN22" s="43">
        <f t="shared" si="9"/>
        <v>641.20816430446189</v>
      </c>
      <c r="AO22" s="41">
        <f t="shared" si="10"/>
        <v>2.3407650971272203</v>
      </c>
      <c r="AP22" s="41">
        <f t="shared" si="11"/>
        <v>2.3411189647892345</v>
      </c>
      <c r="AQ22" s="41">
        <f t="shared" si="12"/>
        <v>1.9555363710651061</v>
      </c>
      <c r="AR22" s="41">
        <f t="shared" si="13"/>
        <v>1.5595559377892991</v>
      </c>
      <c r="AS22" s="41">
        <f t="shared" si="14"/>
        <v>0.26521990279602792</v>
      </c>
      <c r="AT22" s="41">
        <f t="shared" si="15"/>
        <v>0.27067652391061064</v>
      </c>
      <c r="AU22" s="41">
        <f t="shared" si="16"/>
        <v>0.27067652391061064</v>
      </c>
      <c r="AV22" s="41">
        <f t="shared" si="17"/>
        <v>0.39402238481897284</v>
      </c>
      <c r="AW22" s="41">
        <f t="shared" si="25"/>
        <v>7.7903554357609331E-3</v>
      </c>
      <c r="AX22" s="41">
        <f t="shared" si="26"/>
        <v>7.7903554357609331E-3</v>
      </c>
      <c r="AY22" s="41">
        <f t="shared" si="27"/>
        <v>5.7300978405061438E-2</v>
      </c>
      <c r="AZ22" s="41">
        <f t="shared" si="28"/>
        <v>6.2229177804499942E-2</v>
      </c>
      <c r="BA22" s="41">
        <f t="shared" si="29"/>
        <v>0.12874373325391766</v>
      </c>
      <c r="BB22" s="41">
        <f t="shared" si="30"/>
        <v>0.16232365961970507</v>
      </c>
      <c r="BC22" s="41">
        <f t="shared" si="31"/>
        <v>0.13558893206407518</v>
      </c>
      <c r="BD22" s="41">
        <f t="shared" si="32"/>
        <v>0.1154491727445229</v>
      </c>
      <c r="BE22" s="41">
        <f t="shared" si="21"/>
        <v>0.15400479834430203</v>
      </c>
      <c r="BF22" s="41">
        <f t="shared" si="22"/>
        <v>0.19414415919374006</v>
      </c>
      <c r="BG22" s="41">
        <f t="shared" si="23"/>
        <v>0.17696706093731399</v>
      </c>
      <c r="BH22" s="41">
        <f t="shared" si="24"/>
        <v>0.17028038098378476</v>
      </c>
    </row>
    <row r="23" spans="1:62" x14ac:dyDescent="0.25">
      <c r="A23" s="2">
        <v>20</v>
      </c>
      <c r="B23" s="2" t="s">
        <v>29</v>
      </c>
      <c r="C23" s="47" t="s">
        <v>96</v>
      </c>
      <c r="D23" s="2" t="s">
        <v>97</v>
      </c>
      <c r="E23" s="26">
        <v>4452166671985</v>
      </c>
      <c r="F23" s="48">
        <f t="shared" si="2"/>
        <v>4452166671985</v>
      </c>
      <c r="G23" s="26">
        <v>4191284422677</v>
      </c>
      <c r="H23" s="26">
        <v>4130321616083</v>
      </c>
      <c r="I23" s="43">
        <v>1391999046712</v>
      </c>
      <c r="J23" s="43">
        <v>1598672228267</v>
      </c>
      <c r="K23" s="43">
        <v>1760590755177</v>
      </c>
      <c r="L23" s="43">
        <v>2045289129558</v>
      </c>
      <c r="M23" s="43">
        <v>3402616824533</v>
      </c>
      <c r="N23" s="43">
        <v>3627632574744</v>
      </c>
      <c r="O23" s="43">
        <f t="shared" si="3"/>
        <v>3627632574744</v>
      </c>
      <c r="P23" s="43">
        <v>4143264634774</v>
      </c>
      <c r="Q23" s="43">
        <v>839509478376</v>
      </c>
      <c r="R23" s="43">
        <v>602524461985</v>
      </c>
      <c r="S23" s="43">
        <f t="shared" si="4"/>
        <v>602524461985</v>
      </c>
      <c r="T23" s="43">
        <v>967557071735</v>
      </c>
      <c r="U23" s="43">
        <v>168610282478</v>
      </c>
      <c r="V23" s="43">
        <v>168610282478</v>
      </c>
      <c r="W23" s="43">
        <v>281340682456</v>
      </c>
      <c r="X23" s="43">
        <v>432247722254</v>
      </c>
      <c r="Y23" s="43">
        <v>3559144386553</v>
      </c>
      <c r="Z23" s="43">
        <v>4288218173294</v>
      </c>
      <c r="AA23" s="43">
        <f t="shared" si="5"/>
        <v>4288218173294</v>
      </c>
      <c r="AB23" s="43">
        <v>4400757363148</v>
      </c>
      <c r="AC23" s="43">
        <v>918492750</v>
      </c>
      <c r="AD23" s="43">
        <v>918492750</v>
      </c>
      <c r="AE23" s="43">
        <v>918492750</v>
      </c>
      <c r="AF23" s="43">
        <v>918492750</v>
      </c>
      <c r="AG23" s="43">
        <v>4850</v>
      </c>
      <c r="AH23" s="43">
        <v>7275</v>
      </c>
      <c r="AI23" s="43">
        <v>7000</v>
      </c>
      <c r="AJ23" s="43">
        <v>7100</v>
      </c>
      <c r="AK23" s="43">
        <f t="shared" si="6"/>
        <v>1515.5253503220358</v>
      </c>
      <c r="AL23" s="43">
        <f t="shared" si="7"/>
        <v>1740.5387557680776</v>
      </c>
      <c r="AM23" s="43">
        <f t="shared" si="8"/>
        <v>1916.8259686067202</v>
      </c>
      <c r="AN23" s="43">
        <f t="shared" si="9"/>
        <v>2226.7885397658283</v>
      </c>
      <c r="AO23" s="41">
        <f t="shared" si="10"/>
        <v>3.2002104082055887</v>
      </c>
      <c r="AP23" s="41">
        <f t="shared" si="11"/>
        <v>4.1797403108037283</v>
      </c>
      <c r="AQ23" s="41">
        <f t="shared" si="12"/>
        <v>3.6518703912844406</v>
      </c>
      <c r="AR23" s="41">
        <f t="shared" si="13"/>
        <v>3.1884482397895959</v>
      </c>
      <c r="AS23" s="41">
        <f t="shared" si="14"/>
        <v>0.24672465977453115</v>
      </c>
      <c r="AT23" s="41">
        <f t="shared" si="15"/>
        <v>0.16609302336180501</v>
      </c>
      <c r="AU23" s="41">
        <f t="shared" si="16"/>
        <v>0.16609302336180501</v>
      </c>
      <c r="AV23" s="41">
        <f t="shared" si="17"/>
        <v>0.23352528911969359</v>
      </c>
      <c r="AW23" s="41">
        <f t="shared" si="25"/>
        <v>3.7871511760548052E-2</v>
      </c>
      <c r="AX23" s="41">
        <f t="shared" si="26"/>
        <v>3.7871511760548052E-2</v>
      </c>
      <c r="AY23" s="41">
        <f t="shared" si="27"/>
        <v>6.7125170731387851E-2</v>
      </c>
      <c r="AZ23" s="41">
        <f t="shared" si="28"/>
        <v>0.10465231583198674</v>
      </c>
      <c r="BA23" s="41">
        <f t="shared" si="29"/>
        <v>2.5568583505570284</v>
      </c>
      <c r="BB23" s="41">
        <f t="shared" si="30"/>
        <v>2.6823623363636795</v>
      </c>
      <c r="BC23" s="41">
        <f t="shared" si="31"/>
        <v>2.435670050342214</v>
      </c>
      <c r="BD23" s="41">
        <f t="shared" si="32"/>
        <v>2.1516553818965596</v>
      </c>
      <c r="BE23" s="41">
        <f t="shared" si="21"/>
        <v>0.79941849638036</v>
      </c>
      <c r="BF23" s="41">
        <f t="shared" si="22"/>
        <v>0.9631755702852195</v>
      </c>
      <c r="BG23" s="41">
        <f t="shared" si="23"/>
        <v>1.0231274570851214</v>
      </c>
      <c r="BH23" s="41">
        <f t="shared" si="24"/>
        <v>1.0654757116278679</v>
      </c>
    </row>
    <row r="24" spans="1:62" x14ac:dyDescent="0.25">
      <c r="A24" s="2">
        <v>21</v>
      </c>
      <c r="B24" s="2" t="s">
        <v>30</v>
      </c>
      <c r="C24" s="47" t="s">
        <v>98</v>
      </c>
      <c r="D24" s="2" t="s">
        <v>49</v>
      </c>
      <c r="E24" s="26">
        <v>35395264000000</v>
      </c>
      <c r="F24" s="48">
        <f t="shared" si="2"/>
        <v>35395264000000</v>
      </c>
      <c r="G24" s="26">
        <v>35979302000000</v>
      </c>
      <c r="H24" s="26">
        <v>36113081000000</v>
      </c>
      <c r="I24" s="43">
        <v>2979700000007</v>
      </c>
      <c r="J24" s="43">
        <v>6354780000006</v>
      </c>
      <c r="K24" s="43">
        <v>7662994360266</v>
      </c>
      <c r="L24" s="43">
        <v>8947461106808</v>
      </c>
      <c r="M24" s="43">
        <v>125899182000</v>
      </c>
      <c r="N24" s="43">
        <v>105999860000</v>
      </c>
      <c r="O24" s="43">
        <f t="shared" si="3"/>
        <v>105999860000</v>
      </c>
      <c r="P24" s="43">
        <v>190499576000</v>
      </c>
      <c r="Q24" s="43">
        <v>368134832000</v>
      </c>
      <c r="R24" s="43">
        <v>9950605000</v>
      </c>
      <c r="S24" s="43">
        <f t="shared" si="4"/>
        <v>9950605000</v>
      </c>
      <c r="T24" s="43">
        <v>27191536000</v>
      </c>
      <c r="U24" s="43">
        <v>340285000000</v>
      </c>
      <c r="V24" s="43">
        <v>340285000000</v>
      </c>
      <c r="W24" s="43">
        <v>1333747000000</v>
      </c>
      <c r="X24" s="43">
        <v>1509605000000</v>
      </c>
      <c r="Y24" s="43">
        <v>307049328000</v>
      </c>
      <c r="Z24" s="43">
        <v>317218021000</v>
      </c>
      <c r="AA24" s="43">
        <f t="shared" si="5"/>
        <v>317218021000</v>
      </c>
      <c r="AB24" s="43">
        <v>342223078000</v>
      </c>
      <c r="AC24" s="43">
        <v>12000000000</v>
      </c>
      <c r="AD24" s="43">
        <v>12000000000</v>
      </c>
      <c r="AE24" s="43">
        <v>12000000000</v>
      </c>
      <c r="AF24" s="43">
        <v>12000000000</v>
      </c>
      <c r="AG24" s="43">
        <v>1190</v>
      </c>
      <c r="AH24" s="43">
        <v>1190</v>
      </c>
      <c r="AI24" s="43">
        <v>1190</v>
      </c>
      <c r="AJ24" s="43">
        <v>1190</v>
      </c>
      <c r="AK24" s="43">
        <f t="shared" si="6"/>
        <v>248.30833333391666</v>
      </c>
      <c r="AL24" s="43">
        <f t="shared" si="7"/>
        <v>529.56500000050005</v>
      </c>
      <c r="AM24" s="43">
        <f t="shared" si="8"/>
        <v>638.58286335549997</v>
      </c>
      <c r="AN24" s="43">
        <f t="shared" si="9"/>
        <v>745.62175890066669</v>
      </c>
      <c r="AO24" s="41">
        <f t="shared" si="10"/>
        <v>4.7924287679855198</v>
      </c>
      <c r="AP24" s="41">
        <f t="shared" si="11"/>
        <v>2.2471273592455625</v>
      </c>
      <c r="AQ24" s="41">
        <f t="shared" si="12"/>
        <v>1.8635013062314598</v>
      </c>
      <c r="AR24" s="41">
        <f t="shared" si="13"/>
        <v>1.5959834672133466</v>
      </c>
      <c r="AS24" s="41">
        <f t="shared" si="14"/>
        <v>2.9240446693291462</v>
      </c>
      <c r="AT24" s="41">
        <f t="shared" si="15"/>
        <v>9.3873756059677821E-2</v>
      </c>
      <c r="AU24" s="41">
        <f t="shared" si="16"/>
        <v>9.3873756059677821E-2</v>
      </c>
      <c r="AV24" s="41">
        <f t="shared" si="17"/>
        <v>0.1427380394799409</v>
      </c>
      <c r="AW24" s="41">
        <f t="shared" si="25"/>
        <v>9.6138568142901826E-3</v>
      </c>
      <c r="AX24" s="41">
        <f t="shared" si="26"/>
        <v>9.6138568142901826E-3</v>
      </c>
      <c r="AY24" s="41">
        <f t="shared" si="27"/>
        <v>3.7069840876846359E-2</v>
      </c>
      <c r="AZ24" s="41">
        <f t="shared" si="28"/>
        <v>4.1802165813545511E-2</v>
      </c>
      <c r="BA24" s="41">
        <f t="shared" si="29"/>
        <v>0.10304706111329284</v>
      </c>
      <c r="BB24" s="41">
        <f t="shared" si="30"/>
        <v>4.9918017775548565E-2</v>
      </c>
      <c r="BC24" s="41">
        <f t="shared" si="31"/>
        <v>4.1396092191432678E-2</v>
      </c>
      <c r="BD24" s="41">
        <f t="shared" si="32"/>
        <v>3.8248065447259352E-2</v>
      </c>
      <c r="BE24" s="41">
        <f t="shared" si="21"/>
        <v>8.674870400740619E-3</v>
      </c>
      <c r="BF24" s="41">
        <f t="shared" si="22"/>
        <v>8.962160050564957E-3</v>
      </c>
      <c r="BG24" s="41">
        <f t="shared" si="23"/>
        <v>8.8166807960865946E-3</v>
      </c>
      <c r="BH24" s="41">
        <f t="shared" si="24"/>
        <v>9.4764298288478911E-3</v>
      </c>
    </row>
    <row r="25" spans="1:62" x14ac:dyDescent="0.25">
      <c r="A25" s="2">
        <v>22</v>
      </c>
      <c r="B25" s="2" t="s">
        <v>31</v>
      </c>
      <c r="C25" s="47" t="s">
        <v>99</v>
      </c>
      <c r="D25" s="2" t="s">
        <v>100</v>
      </c>
      <c r="E25" s="26">
        <v>1768660546754</v>
      </c>
      <c r="F25" s="48">
        <f t="shared" si="2"/>
        <v>1768660546754</v>
      </c>
      <c r="G25" s="26">
        <v>1970428120056</v>
      </c>
      <c r="H25" s="26">
        <v>2042199577083</v>
      </c>
      <c r="I25" s="43">
        <v>8854225986550</v>
      </c>
      <c r="J25" s="43">
        <v>9353924838510</v>
      </c>
      <c r="K25" s="43">
        <v>9617119297010</v>
      </c>
      <c r="L25" s="43">
        <v>10228149711310</v>
      </c>
      <c r="M25" s="43">
        <v>12518822477</v>
      </c>
      <c r="N25" s="43">
        <v>29642208781</v>
      </c>
      <c r="O25" s="43">
        <f t="shared" si="3"/>
        <v>29642208781</v>
      </c>
      <c r="P25" s="43">
        <v>8811330955</v>
      </c>
      <c r="Q25" s="43">
        <v>3136873781</v>
      </c>
      <c r="R25" s="43">
        <v>4303412969</v>
      </c>
      <c r="S25" s="43">
        <f t="shared" si="4"/>
        <v>4303412969</v>
      </c>
      <c r="T25" s="43">
        <v>5680648487</v>
      </c>
      <c r="U25" s="43">
        <v>5415741808</v>
      </c>
      <c r="V25" s="43">
        <v>5415741808</v>
      </c>
      <c r="W25" s="43">
        <v>29707421605</v>
      </c>
      <c r="X25" s="43">
        <v>86635603936</v>
      </c>
      <c r="Y25" s="43">
        <v>66060214687</v>
      </c>
      <c r="Z25" s="43">
        <v>70943630711</v>
      </c>
      <c r="AA25" s="43">
        <f t="shared" si="5"/>
        <v>70943630711</v>
      </c>
      <c r="AB25" s="43">
        <v>639121007816</v>
      </c>
      <c r="AC25" s="43">
        <v>5855000000</v>
      </c>
      <c r="AD25" s="43">
        <v>5855000000</v>
      </c>
      <c r="AE25" s="43">
        <v>5855000000</v>
      </c>
      <c r="AF25" s="43">
        <v>5855000000</v>
      </c>
      <c r="AG25" s="43">
        <v>386</v>
      </c>
      <c r="AH25" s="43">
        <v>386</v>
      </c>
      <c r="AI25" s="43">
        <v>386</v>
      </c>
      <c r="AJ25" s="43">
        <v>386</v>
      </c>
      <c r="AK25" s="43">
        <f t="shared" si="6"/>
        <v>1512.2503819897524</v>
      </c>
      <c r="AL25" s="43">
        <f t="shared" si="7"/>
        <v>1597.5960441520069</v>
      </c>
      <c r="AM25" s="43">
        <f t="shared" si="8"/>
        <v>1642.5481292929121</v>
      </c>
      <c r="AN25" s="43">
        <f t="shared" si="9"/>
        <v>1746.9085758001709</v>
      </c>
      <c r="AO25" s="41">
        <f t="shared" si="10"/>
        <v>0.25524873697973094</v>
      </c>
      <c r="AP25" s="41">
        <f t="shared" si="11"/>
        <v>0.24161301689056583</v>
      </c>
      <c r="AQ25" s="41">
        <f t="shared" si="12"/>
        <v>0.23500072425041582</v>
      </c>
      <c r="AR25" s="41">
        <f t="shared" si="13"/>
        <v>0.22096176373923451</v>
      </c>
      <c r="AS25" s="41">
        <f t="shared" si="14"/>
        <v>0.2505725907339264</v>
      </c>
      <c r="AT25" s="41">
        <f t="shared" si="15"/>
        <v>0.14517855267784202</v>
      </c>
      <c r="AU25" s="41">
        <f t="shared" si="16"/>
        <v>0.14517855267784202</v>
      </c>
      <c r="AV25" s="41">
        <f t="shared" si="17"/>
        <v>0.64469811836729496</v>
      </c>
      <c r="AW25" s="41">
        <f t="shared" si="25"/>
        <v>3.0620583570654309E-3</v>
      </c>
      <c r="AX25" s="41">
        <f t="shared" si="26"/>
        <v>3.0620583570654309E-3</v>
      </c>
      <c r="AY25" s="41">
        <f t="shared" si="27"/>
        <v>1.5076632992913088E-2</v>
      </c>
      <c r="AZ25" s="41">
        <f t="shared" si="28"/>
        <v>4.2422692134598809E-2</v>
      </c>
      <c r="BA25" s="41">
        <f t="shared" si="29"/>
        <v>7.4608683793872758E-3</v>
      </c>
      <c r="BB25" s="41">
        <f t="shared" si="30"/>
        <v>7.5843704044879527E-3</v>
      </c>
      <c r="BC25" s="41">
        <f t="shared" si="31"/>
        <v>7.3768067671840833E-3</v>
      </c>
      <c r="BD25" s="41">
        <f t="shared" si="32"/>
        <v>6.248647368832292E-2</v>
      </c>
      <c r="BE25" s="41">
        <f t="shared" si="21"/>
        <v>3.7350420242165443E-2</v>
      </c>
      <c r="BF25" s="41">
        <f t="shared" si="22"/>
        <v>4.0111501803555202E-2</v>
      </c>
      <c r="BG25" s="41">
        <f t="shared" si="23"/>
        <v>3.6004170864646294E-2</v>
      </c>
      <c r="BH25" s="41">
        <f t="shared" si="24"/>
        <v>0.31295717371996329</v>
      </c>
    </row>
    <row r="26" spans="1:62" x14ac:dyDescent="0.25">
      <c r="A26" s="2">
        <v>23</v>
      </c>
      <c r="B26" s="2" t="s">
        <v>32</v>
      </c>
      <c r="C26" s="47" t="s">
        <v>101</v>
      </c>
      <c r="D26" s="2" t="s">
        <v>102</v>
      </c>
      <c r="E26" s="26">
        <v>773863042440</v>
      </c>
      <c r="F26" s="48">
        <f t="shared" si="2"/>
        <v>773863042440</v>
      </c>
      <c r="G26" s="26">
        <v>889125250792</v>
      </c>
      <c r="H26" s="26">
        <v>1033289474829</v>
      </c>
      <c r="I26" s="43">
        <v>4198090100000</v>
      </c>
      <c r="J26" s="43">
        <v>4198090100000</v>
      </c>
      <c r="K26" s="43">
        <v>4198090100000</v>
      </c>
      <c r="L26" s="43">
        <v>4256691300000</v>
      </c>
      <c r="M26" s="43">
        <v>636096776179</v>
      </c>
      <c r="N26" s="43">
        <v>135159940052</v>
      </c>
      <c r="O26" s="43">
        <f t="shared" si="3"/>
        <v>135159940052</v>
      </c>
      <c r="P26" s="43">
        <v>127135975585</v>
      </c>
      <c r="Q26" s="43">
        <v>108800715984</v>
      </c>
      <c r="R26" s="43">
        <v>75294227229</v>
      </c>
      <c r="S26" s="43">
        <f t="shared" si="4"/>
        <v>75294227229</v>
      </c>
      <c r="T26" s="43">
        <v>1872371924</v>
      </c>
      <c r="U26" s="43">
        <v>42520246722</v>
      </c>
      <c r="V26" s="43">
        <v>42520246722</v>
      </c>
      <c r="W26" s="43">
        <v>84524160228</v>
      </c>
      <c r="X26" s="43">
        <v>74865302076</v>
      </c>
      <c r="Y26" s="43">
        <v>1992902779331</v>
      </c>
      <c r="Z26" s="43">
        <v>2678123608810</v>
      </c>
      <c r="AA26" s="43">
        <f t="shared" si="5"/>
        <v>2678123608810</v>
      </c>
      <c r="AB26" s="43">
        <v>2683168655955</v>
      </c>
      <c r="AC26" s="43">
        <v>15627150000</v>
      </c>
      <c r="AD26" s="43">
        <v>15627150000</v>
      </c>
      <c r="AE26" s="43">
        <v>15627150000</v>
      </c>
      <c r="AF26" s="43">
        <v>15627150000</v>
      </c>
      <c r="AG26" s="43">
        <v>4890</v>
      </c>
      <c r="AH26" s="43">
        <v>4890</v>
      </c>
      <c r="AI26" s="43">
        <v>4890</v>
      </c>
      <c r="AJ26" s="43">
        <v>4890</v>
      </c>
      <c r="AK26" s="43">
        <f t="shared" si="6"/>
        <v>268.64080142572379</v>
      </c>
      <c r="AL26" s="43">
        <f t="shared" si="7"/>
        <v>268.64080142572379</v>
      </c>
      <c r="AM26" s="43">
        <f t="shared" si="8"/>
        <v>268.64080142572379</v>
      </c>
      <c r="AN26" s="43">
        <f t="shared" si="9"/>
        <v>272.39076223111698</v>
      </c>
      <c r="AO26" s="41">
        <f t="shared" si="10"/>
        <v>18.202744981581031</v>
      </c>
      <c r="AP26" s="41">
        <f t="shared" si="11"/>
        <v>18.202744981581031</v>
      </c>
      <c r="AQ26" s="41">
        <f t="shared" si="12"/>
        <v>18.202744981581031</v>
      </c>
      <c r="AR26" s="41">
        <f t="shared" si="13"/>
        <v>17.952150652785182</v>
      </c>
      <c r="AS26" s="41">
        <f t="shared" si="14"/>
        <v>0.17104428140252526</v>
      </c>
      <c r="AT26" s="41">
        <f t="shared" si="15"/>
        <v>0.55707502681661514</v>
      </c>
      <c r="AU26" s="41">
        <f t="shared" si="16"/>
        <v>0.55707502681661514</v>
      </c>
      <c r="AV26" s="41">
        <f t="shared" si="17"/>
        <v>1.4727317860932117E-2</v>
      </c>
      <c r="AW26" s="41">
        <f t="shared" si="25"/>
        <v>5.4945441751466928E-2</v>
      </c>
      <c r="AX26" s="41">
        <f t="shared" si="26"/>
        <v>5.4945441751466928E-2</v>
      </c>
      <c r="AY26" s="41">
        <f t="shared" si="27"/>
        <v>9.5064401953165761E-2</v>
      </c>
      <c r="AZ26" s="41">
        <f t="shared" si="28"/>
        <v>7.245336752161298E-2</v>
      </c>
      <c r="BA26" s="41">
        <f t="shared" si="29"/>
        <v>0.47471653343766967</v>
      </c>
      <c r="BB26" s="41">
        <f t="shared" si="30"/>
        <v>0.63793857325977832</v>
      </c>
      <c r="BC26" s="41">
        <f t="shared" si="31"/>
        <v>0.63793857325977832</v>
      </c>
      <c r="BD26" s="41">
        <f t="shared" si="32"/>
        <v>0.63034137710549976</v>
      </c>
      <c r="BE26" s="41">
        <f t="shared" si="21"/>
        <v>2.5752654798546164</v>
      </c>
      <c r="BF26" s="41">
        <f t="shared" si="22"/>
        <v>3.4607203884111617</v>
      </c>
      <c r="BG26" s="41">
        <f t="shared" si="23"/>
        <v>3.0120881241697122</v>
      </c>
      <c r="BH26" s="41">
        <f t="shared" si="24"/>
        <v>2.5967250429982749</v>
      </c>
    </row>
    <row r="27" spans="1:62" x14ac:dyDescent="0.25">
      <c r="A27" s="2">
        <v>24</v>
      </c>
      <c r="B27" s="2" t="s">
        <v>33</v>
      </c>
      <c r="C27" s="47" t="s">
        <v>103</v>
      </c>
      <c r="D27" s="2" t="s">
        <v>104</v>
      </c>
      <c r="E27" s="26">
        <v>35026171000000</v>
      </c>
      <c r="F27" s="48">
        <f t="shared" si="2"/>
        <v>35026171000000</v>
      </c>
      <c r="G27" s="26">
        <v>40345003000000</v>
      </c>
      <c r="H27" s="26">
        <v>42600814000000</v>
      </c>
      <c r="I27" s="43">
        <v>5655139000000</v>
      </c>
      <c r="J27" s="43">
        <v>4781737000000</v>
      </c>
      <c r="K27" s="43">
        <v>5138126000000</v>
      </c>
      <c r="L27" s="43">
        <v>5822679000000</v>
      </c>
      <c r="M27" s="43">
        <v>9901772000000</v>
      </c>
      <c r="N27" s="43">
        <v>9206869000000</v>
      </c>
      <c r="O27" s="43">
        <f t="shared" si="3"/>
        <v>9206869000000</v>
      </c>
      <c r="P27" s="43">
        <v>7496592000000</v>
      </c>
      <c r="Q27" s="43">
        <v>3120471000000</v>
      </c>
      <c r="R27" s="43">
        <v>1693036000000</v>
      </c>
      <c r="S27" s="43">
        <f t="shared" si="4"/>
        <v>1693036000000</v>
      </c>
      <c r="T27" s="43">
        <v>1848151000000</v>
      </c>
      <c r="U27" s="43">
        <v>1539798000000</v>
      </c>
      <c r="V27" s="43">
        <v>1539798000000</v>
      </c>
      <c r="W27" s="43">
        <v>2829418000000</v>
      </c>
      <c r="X27" s="43">
        <v>5504956000000</v>
      </c>
      <c r="Y27" s="43">
        <v>15367509000000</v>
      </c>
      <c r="Z27" s="43">
        <v>15597264000000</v>
      </c>
      <c r="AA27" s="43">
        <f t="shared" si="5"/>
        <v>15597264000000</v>
      </c>
      <c r="AB27" s="43">
        <v>14747263000000</v>
      </c>
      <c r="AC27" s="43">
        <v>11553528000</v>
      </c>
      <c r="AD27" s="43">
        <v>11553528000</v>
      </c>
      <c r="AE27" s="43">
        <v>11553528000</v>
      </c>
      <c r="AF27" s="43">
        <v>11553528000</v>
      </c>
      <c r="AG27" s="43">
        <v>1885</v>
      </c>
      <c r="AH27" s="43">
        <v>1600</v>
      </c>
      <c r="AI27" s="43">
        <v>1570</v>
      </c>
      <c r="AJ27" s="43">
        <v>1885</v>
      </c>
      <c r="AK27" s="43">
        <f t="shared" si="6"/>
        <v>489.47291251641923</v>
      </c>
      <c r="AL27" s="43">
        <f t="shared" si="7"/>
        <v>413.87678291860288</v>
      </c>
      <c r="AM27" s="43">
        <f t="shared" si="8"/>
        <v>444.72355110923695</v>
      </c>
      <c r="AN27" s="43">
        <f t="shared" si="9"/>
        <v>503.97411076512731</v>
      </c>
      <c r="AO27" s="41">
        <f t="shared" si="10"/>
        <v>3.8510813403525535</v>
      </c>
      <c r="AP27" s="41">
        <f t="shared" si="11"/>
        <v>3.8658848866008313</v>
      </c>
      <c r="AQ27" s="41">
        <f t="shared" si="12"/>
        <v>3.5302830175826752</v>
      </c>
      <c r="AR27" s="41">
        <f t="shared" si="13"/>
        <v>3.7402714935856847</v>
      </c>
      <c r="AS27" s="41">
        <f t="shared" si="14"/>
        <v>0.31514268355199454</v>
      </c>
      <c r="AT27" s="41">
        <f t="shared" si="15"/>
        <v>0.18388835553107141</v>
      </c>
      <c r="AU27" s="41">
        <f t="shared" si="16"/>
        <v>0.18388835553107141</v>
      </c>
      <c r="AV27" s="41">
        <f t="shared" si="17"/>
        <v>0.24653215754572211</v>
      </c>
      <c r="AW27" s="41">
        <f t="shared" si="25"/>
        <v>4.396135678090534E-2</v>
      </c>
      <c r="AX27" s="41">
        <f t="shared" si="26"/>
        <v>4.396135678090534E-2</v>
      </c>
      <c r="AY27" s="41">
        <f t="shared" si="27"/>
        <v>7.0130568586151798E-2</v>
      </c>
      <c r="AZ27" s="41">
        <f t="shared" si="28"/>
        <v>0.12922185008014167</v>
      </c>
      <c r="BA27" s="41">
        <f t="shared" si="29"/>
        <v>2.7174414280533159</v>
      </c>
      <c r="BB27" s="41">
        <f t="shared" si="30"/>
        <v>3.2618406240242823</v>
      </c>
      <c r="BC27" s="41">
        <f t="shared" si="31"/>
        <v>3.0355939110874277</v>
      </c>
      <c r="BD27" s="41">
        <f t="shared" si="32"/>
        <v>2.5327281479882369</v>
      </c>
      <c r="BE27" s="41">
        <f t="shared" si="21"/>
        <v>0.43874361830757919</v>
      </c>
      <c r="BF27" s="41">
        <f t="shared" si="22"/>
        <v>0.44530314204198912</v>
      </c>
      <c r="BG27" s="41">
        <f t="shared" si="23"/>
        <v>0.38659717041042235</v>
      </c>
      <c r="BH27" s="41">
        <f t="shared" si="24"/>
        <v>0.34617326795680475</v>
      </c>
    </row>
    <row r="28" spans="1:62" x14ac:dyDescent="0.25">
      <c r="A28" s="2">
        <v>25</v>
      </c>
      <c r="B28" s="2" t="s">
        <v>34</v>
      </c>
      <c r="C28" s="47" t="s">
        <v>105</v>
      </c>
      <c r="D28" s="2" t="s">
        <v>106</v>
      </c>
      <c r="E28" s="26">
        <v>12775930059000</v>
      </c>
      <c r="F28" s="48">
        <f t="shared" si="2"/>
        <v>12775930059000</v>
      </c>
      <c r="G28" s="26">
        <v>13850610076000</v>
      </c>
      <c r="H28" s="26">
        <v>13969704123000</v>
      </c>
      <c r="I28" s="43">
        <v>13296259876</v>
      </c>
      <c r="J28" s="43">
        <v>13296259876</v>
      </c>
      <c r="K28" s="43">
        <v>13296259876</v>
      </c>
      <c r="L28" s="43">
        <v>15938444031</v>
      </c>
      <c r="M28" s="43">
        <v>283704289385</v>
      </c>
      <c r="N28" s="43">
        <v>433714455615</v>
      </c>
      <c r="O28" s="43">
        <f t="shared" si="3"/>
        <v>433714455615</v>
      </c>
      <c r="P28" s="43">
        <v>704423183701</v>
      </c>
      <c r="Q28" s="43">
        <v>107814934562</v>
      </c>
      <c r="R28" s="43">
        <v>235919529484</v>
      </c>
      <c r="S28" s="43">
        <f t="shared" si="4"/>
        <v>235919529484</v>
      </c>
      <c r="T28" s="43">
        <v>211925886416</v>
      </c>
      <c r="U28" s="43">
        <v>580854940000</v>
      </c>
      <c r="V28" s="43">
        <v>580854940000</v>
      </c>
      <c r="W28" s="43">
        <v>1526870874000</v>
      </c>
      <c r="X28" s="43">
        <v>1848118978000</v>
      </c>
      <c r="Y28" s="43">
        <v>2811776373408</v>
      </c>
      <c r="Z28" s="43">
        <v>2896837453547</v>
      </c>
      <c r="AA28" s="43">
        <f t="shared" si="5"/>
        <v>2896837453547</v>
      </c>
      <c r="AB28" s="43">
        <v>3158497024662</v>
      </c>
      <c r="AC28" s="43">
        <v>2500162000</v>
      </c>
      <c r="AD28" s="43">
        <v>2500162000</v>
      </c>
      <c r="AE28" s="43">
        <v>2500162000</v>
      </c>
      <c r="AF28" s="43">
        <v>2500162000</v>
      </c>
      <c r="AG28" s="43">
        <v>80</v>
      </c>
      <c r="AH28" s="43">
        <v>80</v>
      </c>
      <c r="AI28" s="43">
        <v>80</v>
      </c>
      <c r="AJ28" s="43">
        <v>80</v>
      </c>
      <c r="AK28" s="43">
        <f t="shared" si="6"/>
        <v>5.3181593336751778</v>
      </c>
      <c r="AL28" s="43">
        <f t="shared" si="7"/>
        <v>5.3181593336751778</v>
      </c>
      <c r="AM28" s="43">
        <f t="shared" si="8"/>
        <v>5.3181593336751778</v>
      </c>
      <c r="AN28" s="43">
        <f t="shared" si="9"/>
        <v>6.3749645146994478</v>
      </c>
      <c r="AO28" s="41">
        <f t="shared" si="10"/>
        <v>15.042798641520776</v>
      </c>
      <c r="AP28" s="41">
        <f t="shared" si="11"/>
        <v>15.042798641520776</v>
      </c>
      <c r="AQ28" s="41">
        <f t="shared" si="12"/>
        <v>15.042798641520776</v>
      </c>
      <c r="AR28" s="41">
        <f t="shared" si="13"/>
        <v>12.549089460111553</v>
      </c>
      <c r="AS28" s="41">
        <f t="shared" si="14"/>
        <v>0.38002574721628579</v>
      </c>
      <c r="AT28" s="41">
        <f t="shared" si="15"/>
        <v>0.54395127123321252</v>
      </c>
      <c r="AU28" s="41">
        <f t="shared" si="16"/>
        <v>0.54395127123321252</v>
      </c>
      <c r="AV28" s="41">
        <f t="shared" si="17"/>
        <v>0.30085024360293378</v>
      </c>
      <c r="AW28" s="41">
        <f t="shared" si="25"/>
        <v>4.5464787089282546E-2</v>
      </c>
      <c r="AX28" s="41">
        <f t="shared" si="26"/>
        <v>4.5464787089282546E-2</v>
      </c>
      <c r="AY28" s="41">
        <f t="shared" si="27"/>
        <v>0.11023852852848155</v>
      </c>
      <c r="AZ28" s="41">
        <f t="shared" si="28"/>
        <v>0.13229478317706242</v>
      </c>
      <c r="BA28" s="41">
        <f t="shared" si="29"/>
        <v>211.47122571538404</v>
      </c>
      <c r="BB28" s="41">
        <f t="shared" si="30"/>
        <v>217.86859466968198</v>
      </c>
      <c r="BC28" s="41">
        <f t="shared" si="31"/>
        <v>217.86859466968198</v>
      </c>
      <c r="BD28" s="41">
        <f t="shared" si="32"/>
        <v>198.16846729321742</v>
      </c>
      <c r="BE28" s="41">
        <f t="shared" si="21"/>
        <v>0.22008388903375728</v>
      </c>
      <c r="BF28" s="41">
        <f t="shared" si="22"/>
        <v>0.22674180589352269</v>
      </c>
      <c r="BG28" s="41">
        <f t="shared" si="23"/>
        <v>0.20914872613204016</v>
      </c>
      <c r="BH28" s="41">
        <f t="shared" si="24"/>
        <v>0.22609620052451843</v>
      </c>
    </row>
    <row r="30" spans="1:62" x14ac:dyDescent="0.25">
      <c r="BA30" s="42">
        <v>1.3793738852335589E-2</v>
      </c>
      <c r="BB30" s="42">
        <v>1.5895786977146577E-2</v>
      </c>
      <c r="BC30" s="42">
        <v>1.4451671298704139E-2</v>
      </c>
      <c r="BD30" s="42">
        <v>1.393774010400742E-2</v>
      </c>
      <c r="BJ30" s="42">
        <v>1.3793738852335589E-2</v>
      </c>
    </row>
    <row r="31" spans="1:62" x14ac:dyDescent="0.25">
      <c r="BA31" s="42">
        <v>0.11919539883467375</v>
      </c>
      <c r="BB31" s="42">
        <v>0.13941867102865202</v>
      </c>
      <c r="BC31" s="42">
        <v>0.18590962167224684</v>
      </c>
      <c r="BD31" s="42">
        <v>8.26676978864712E-2</v>
      </c>
      <c r="BJ31" s="42">
        <v>1.5895786977146577E-2</v>
      </c>
    </row>
    <row r="32" spans="1:62" x14ac:dyDescent="0.25">
      <c r="BA32" s="42">
        <v>4.6252403753462831E-2</v>
      </c>
      <c r="BB32" s="42">
        <v>6.1701201593565215E-2</v>
      </c>
      <c r="BC32" s="42">
        <v>5.5602246987128144E-2</v>
      </c>
      <c r="BD32" s="42">
        <v>4.9783517578231296E-2</v>
      </c>
      <c r="BJ32" s="42">
        <v>1.4451671298704139E-2</v>
      </c>
    </row>
    <row r="33" spans="53:62" x14ac:dyDescent="0.25">
      <c r="BA33" s="42">
        <v>9.16954475249354E-2</v>
      </c>
      <c r="BB33" s="42">
        <v>8.3665407439918932E-2</v>
      </c>
      <c r="BC33" s="42">
        <v>7.5395365545656318E-2</v>
      </c>
      <c r="BD33" s="42">
        <v>9.7876583230882719E-2</v>
      </c>
      <c r="BJ33" s="42">
        <v>1.393774010400742E-2</v>
      </c>
    </row>
    <row r="34" spans="53:62" x14ac:dyDescent="0.25">
      <c r="BA34" s="42">
        <v>0.10723096626000969</v>
      </c>
      <c r="BB34" s="42">
        <v>0.22341472364607584</v>
      </c>
      <c r="BC34" s="42">
        <v>0.23783343762048678</v>
      </c>
      <c r="BD34" s="42">
        <v>0.31057495172460875</v>
      </c>
      <c r="BJ34" s="42">
        <v>0.11919539883467375</v>
      </c>
    </row>
    <row r="35" spans="53:62" x14ac:dyDescent="0.25">
      <c r="BA35" s="42">
        <v>9.8288022969779225E-3</v>
      </c>
      <c r="BB35" s="42">
        <v>1.0465379660914454E-2</v>
      </c>
      <c r="BC35" s="42">
        <v>9.7162348816395572E-3</v>
      </c>
      <c r="BD35" s="42">
        <v>1.2172146885272402E-2</v>
      </c>
      <c r="BJ35" s="42">
        <v>0.13941867102865202</v>
      </c>
    </row>
    <row r="36" spans="53:62" x14ac:dyDescent="0.25">
      <c r="BA36" s="42">
        <v>3.2260252460611984</v>
      </c>
      <c r="BB36" s="42">
        <v>8.5495775869000656</v>
      </c>
      <c r="BC36" s="42">
        <v>7.5824571277366344</v>
      </c>
      <c r="BD36" s="42">
        <v>7.7624605705294272</v>
      </c>
      <c r="BJ36" s="42">
        <v>0.18590962167224684</v>
      </c>
    </row>
    <row r="37" spans="53:62" x14ac:dyDescent="0.25">
      <c r="BA37" s="42">
        <v>1.5745906506157374</v>
      </c>
      <c r="BB37" s="42">
        <v>1.669350600668114</v>
      </c>
      <c r="BC37" s="42">
        <v>1.5349514342582138</v>
      </c>
      <c r="BD37" s="42">
        <v>1.6133501071207219</v>
      </c>
      <c r="BJ37" s="42">
        <v>8.26676978864712E-2</v>
      </c>
    </row>
    <row r="38" spans="53:62" x14ac:dyDescent="0.25">
      <c r="BA38" s="42">
        <v>3.3559484414442376E-3</v>
      </c>
      <c r="BB38" s="42">
        <v>2.9556700430831977E-3</v>
      </c>
      <c r="BC38" s="42">
        <v>2.6889910700865121E-3</v>
      </c>
      <c r="BD38" s="42">
        <v>2.4632762908847286E-3</v>
      </c>
      <c r="BJ38" s="42">
        <v>4.6252403753462831E-2</v>
      </c>
    </row>
    <row r="39" spans="53:62" x14ac:dyDescent="0.25">
      <c r="BA39" s="42">
        <v>0.15294525726736366</v>
      </c>
      <c r="BB39" s="42">
        <v>0.12916428977643649</v>
      </c>
      <c r="BC39" s="42">
        <v>0.11249726201678889</v>
      </c>
      <c r="BD39" s="42">
        <v>0.13349613838439103</v>
      </c>
      <c r="BJ39" s="42">
        <v>6.1701201593565215E-2</v>
      </c>
    </row>
    <row r="40" spans="53:62" x14ac:dyDescent="0.25">
      <c r="BA40" s="42">
        <v>1.075246056498794</v>
      </c>
      <c r="BB40" s="42">
        <v>0.91597333205317233</v>
      </c>
      <c r="BC40" s="42">
        <v>0.83462878535894391</v>
      </c>
      <c r="BD40" s="42">
        <v>0.78253942515038122</v>
      </c>
      <c r="BJ40" s="42">
        <v>5.5602246987128144E-2</v>
      </c>
    </row>
    <row r="41" spans="53:62" x14ac:dyDescent="0.25">
      <c r="BA41" s="42">
        <v>1.6877486696527455</v>
      </c>
      <c r="BB41" s="42">
        <v>1.7258091248280911</v>
      </c>
      <c r="BC41" s="42">
        <v>1.4837533416355344</v>
      </c>
      <c r="BD41" s="42">
        <v>1.8107716965701719</v>
      </c>
      <c r="BJ41" s="42">
        <v>4.9783517578231296E-2</v>
      </c>
    </row>
    <row r="42" spans="53:62" x14ac:dyDescent="0.25">
      <c r="BA42" s="42">
        <v>0.37766629911247451</v>
      </c>
      <c r="BB42" s="42">
        <v>0.27832573881905831</v>
      </c>
      <c r="BC42" s="42">
        <v>0.38770783387699936</v>
      </c>
      <c r="BD42" s="42">
        <v>0.3365591877760743</v>
      </c>
      <c r="BJ42" s="42">
        <v>9.16954475249354E-2</v>
      </c>
    </row>
    <row r="43" spans="53:62" x14ac:dyDescent="0.25">
      <c r="BA43" s="42">
        <v>7.4097020941694403E-2</v>
      </c>
      <c r="BB43" s="42">
        <v>6.8819505791074875E-2</v>
      </c>
      <c r="BC43" s="42">
        <v>6.8282985644028571E-2</v>
      </c>
      <c r="BD43" s="42">
        <v>4.8181519314589798E-2</v>
      </c>
      <c r="BJ43" s="42">
        <v>8.3665407439918932E-2</v>
      </c>
    </row>
    <row r="44" spans="53:62" x14ac:dyDescent="0.25">
      <c r="BA44" s="42">
        <v>2.730621934655364</v>
      </c>
      <c r="BB44" s="42">
        <v>11.182904400638591</v>
      </c>
      <c r="BC44" s="42">
        <v>11.040733919740855</v>
      </c>
      <c r="BD44" s="42">
        <v>6.1291471796340486</v>
      </c>
      <c r="BJ44" s="42">
        <v>7.5395365545656318E-2</v>
      </c>
    </row>
    <row r="45" spans="53:62" x14ac:dyDescent="0.25">
      <c r="BA45" s="42">
        <v>302.51170852192666</v>
      </c>
      <c r="BB45" s="42">
        <v>211.3405968786096</v>
      </c>
      <c r="BC45" s="42">
        <v>70.394221708284519</v>
      </c>
      <c r="BD45" s="42">
        <v>108.36584487015992</v>
      </c>
      <c r="BJ45" s="42">
        <v>9.7876583230882719E-2</v>
      </c>
    </row>
    <row r="46" spans="53:62" x14ac:dyDescent="0.25">
      <c r="BA46" s="42">
        <v>14.629462832299701</v>
      </c>
      <c r="BB46" s="42">
        <v>18.751903666201372</v>
      </c>
      <c r="BC46" s="42">
        <v>20.191241497709193</v>
      </c>
      <c r="BD46" s="42">
        <v>24.079971111234368</v>
      </c>
      <c r="BJ46" s="42">
        <v>0.10723096626000969</v>
      </c>
    </row>
    <row r="47" spans="53:62" x14ac:dyDescent="0.25">
      <c r="BA47" s="42">
        <v>0.70021995655484548</v>
      </c>
      <c r="BB47" s="42">
        <v>1.05316464502008</v>
      </c>
      <c r="BC47" s="42">
        <v>0.79099431139061371</v>
      </c>
      <c r="BD47" s="42">
        <v>0.96958299192482955</v>
      </c>
      <c r="BJ47" s="42">
        <v>0.22341472364607584</v>
      </c>
    </row>
    <row r="48" spans="53:62" x14ac:dyDescent="0.25">
      <c r="BA48" s="42">
        <v>0.12874373325391766</v>
      </c>
      <c r="BB48" s="42">
        <v>0.16232365961970507</v>
      </c>
      <c r="BC48" s="42">
        <v>0.13558893206407518</v>
      </c>
      <c r="BD48" s="42">
        <v>0.1154491727445229</v>
      </c>
      <c r="BJ48" s="42">
        <v>0.23783343762048678</v>
      </c>
    </row>
    <row r="49" spans="53:62" x14ac:dyDescent="0.25">
      <c r="BA49" s="42">
        <v>2.5568583505570284</v>
      </c>
      <c r="BB49" s="42">
        <v>2.6823623363636795</v>
      </c>
      <c r="BC49" s="42">
        <v>2.435670050342214</v>
      </c>
      <c r="BD49" s="42">
        <v>2.1516553818965596</v>
      </c>
      <c r="BJ49" s="42">
        <v>0.31057495172460875</v>
      </c>
    </row>
    <row r="50" spans="53:62" x14ac:dyDescent="0.25">
      <c r="BA50" s="42">
        <v>0.10304706111329284</v>
      </c>
      <c r="BB50" s="42">
        <v>4.9918017775548565E-2</v>
      </c>
      <c r="BC50" s="42">
        <v>4.1396092191432678E-2</v>
      </c>
      <c r="BD50" s="42">
        <v>3.8248065447259352E-2</v>
      </c>
      <c r="BJ50" s="42">
        <v>9.8288022969779225E-3</v>
      </c>
    </row>
    <row r="51" spans="53:62" x14ac:dyDescent="0.25">
      <c r="BA51" s="42">
        <v>7.4608683793872758E-3</v>
      </c>
      <c r="BB51" s="42">
        <v>7.5843704044879527E-3</v>
      </c>
      <c r="BC51" s="42">
        <v>7.3768067671840833E-3</v>
      </c>
      <c r="BD51" s="42">
        <v>6.248647368832292E-2</v>
      </c>
      <c r="BJ51" s="42">
        <v>1.0465379660914454E-2</v>
      </c>
    </row>
    <row r="52" spans="53:62" x14ac:dyDescent="0.25">
      <c r="BA52" s="42">
        <v>0.47471653343766967</v>
      </c>
      <c r="BB52" s="42">
        <v>0.63793857325977832</v>
      </c>
      <c r="BC52" s="42">
        <v>0.63793857325977832</v>
      </c>
      <c r="BD52" s="42">
        <v>0.63034137710549976</v>
      </c>
      <c r="BJ52" s="42">
        <v>9.7162348816395572E-3</v>
      </c>
    </row>
    <row r="53" spans="53:62" x14ac:dyDescent="0.25">
      <c r="BA53" s="42">
        <v>2.7174414280533159</v>
      </c>
      <c r="BB53" s="42">
        <v>3.2618406240242823</v>
      </c>
      <c r="BC53" s="42">
        <v>3.0355939110874277</v>
      </c>
      <c r="BD53" s="42">
        <v>2.5327281479882369</v>
      </c>
      <c r="BJ53" s="42">
        <v>1.2172146885272402E-2</v>
      </c>
    </row>
    <row r="54" spans="53:62" x14ac:dyDescent="0.25">
      <c r="BA54" s="42">
        <v>211.47122571538404</v>
      </c>
      <c r="BB54" s="42">
        <v>217.86859466968198</v>
      </c>
      <c r="BC54" s="42">
        <v>217.86859466968198</v>
      </c>
      <c r="BD54" s="42">
        <v>198.16846729321742</v>
      </c>
      <c r="BJ54" s="42">
        <v>3.2260252460611984</v>
      </c>
    </row>
    <row r="55" spans="53:62" x14ac:dyDescent="0.25">
      <c r="BJ55" s="42">
        <v>8.5495775869000656</v>
      </c>
    </row>
    <row r="56" spans="53:62" x14ac:dyDescent="0.25">
      <c r="BJ56" s="42">
        <v>7.5824571277366344</v>
      </c>
    </row>
    <row r="57" spans="53:62" x14ac:dyDescent="0.25">
      <c r="BJ57" s="42">
        <v>7.7624605705294272</v>
      </c>
    </row>
    <row r="58" spans="53:62" x14ac:dyDescent="0.25">
      <c r="BJ58" s="42">
        <v>1.5745906506157374</v>
      </c>
    </row>
    <row r="59" spans="53:62" x14ac:dyDescent="0.25">
      <c r="BJ59" s="42">
        <v>1.669350600668114</v>
      </c>
    </row>
    <row r="60" spans="53:62" x14ac:dyDescent="0.25">
      <c r="BJ60" s="42">
        <v>1.5349514342582138</v>
      </c>
    </row>
    <row r="61" spans="53:62" x14ac:dyDescent="0.25">
      <c r="BJ61" s="42">
        <v>1.6133501071207219</v>
      </c>
    </row>
    <row r="62" spans="53:62" x14ac:dyDescent="0.25">
      <c r="BJ62" s="42">
        <v>3.3559484414442376E-3</v>
      </c>
    </row>
    <row r="63" spans="53:62" x14ac:dyDescent="0.25">
      <c r="BJ63" s="42">
        <v>2.9556700430831977E-3</v>
      </c>
    </row>
    <row r="64" spans="53:62" x14ac:dyDescent="0.25">
      <c r="BJ64" s="42">
        <v>2.6889910700865121E-3</v>
      </c>
    </row>
    <row r="65" spans="62:62" x14ac:dyDescent="0.25">
      <c r="BJ65" s="42">
        <v>2.4632762908847286E-3</v>
      </c>
    </row>
    <row r="66" spans="62:62" x14ac:dyDescent="0.25">
      <c r="BJ66" s="42">
        <v>0.15294525726736366</v>
      </c>
    </row>
    <row r="67" spans="62:62" x14ac:dyDescent="0.25">
      <c r="BJ67" s="42">
        <v>0.12916428977643649</v>
      </c>
    </row>
    <row r="68" spans="62:62" x14ac:dyDescent="0.25">
      <c r="BJ68" s="42">
        <v>0.11249726201678889</v>
      </c>
    </row>
    <row r="69" spans="62:62" x14ac:dyDescent="0.25">
      <c r="BJ69" s="42">
        <v>0.13349613838439103</v>
      </c>
    </row>
    <row r="70" spans="62:62" x14ac:dyDescent="0.25">
      <c r="BJ70" s="42">
        <v>1.075246056498794</v>
      </c>
    </row>
    <row r="71" spans="62:62" x14ac:dyDescent="0.25">
      <c r="BJ71" s="42">
        <v>0.91597333205317233</v>
      </c>
    </row>
    <row r="72" spans="62:62" x14ac:dyDescent="0.25">
      <c r="BJ72" s="42">
        <v>0.83462878535894391</v>
      </c>
    </row>
    <row r="73" spans="62:62" x14ac:dyDescent="0.25">
      <c r="BJ73" s="42">
        <v>0.78253942515038122</v>
      </c>
    </row>
    <row r="74" spans="62:62" x14ac:dyDescent="0.25">
      <c r="BJ74" s="42">
        <v>1.6877486696527455</v>
      </c>
    </row>
    <row r="75" spans="62:62" x14ac:dyDescent="0.25">
      <c r="BJ75" s="42">
        <v>1.7258091248280911</v>
      </c>
    </row>
    <row r="76" spans="62:62" x14ac:dyDescent="0.25">
      <c r="BJ76" s="42">
        <v>1.4837533416355344</v>
      </c>
    </row>
    <row r="77" spans="62:62" x14ac:dyDescent="0.25">
      <c r="BJ77" s="42">
        <v>1.8107716965701719</v>
      </c>
    </row>
    <row r="78" spans="62:62" x14ac:dyDescent="0.25">
      <c r="BJ78" s="42">
        <v>0.37766629911247451</v>
      </c>
    </row>
    <row r="79" spans="62:62" x14ac:dyDescent="0.25">
      <c r="BJ79" s="42">
        <v>0.27832573881905831</v>
      </c>
    </row>
    <row r="80" spans="62:62" x14ac:dyDescent="0.25">
      <c r="BJ80" s="42">
        <v>0.38770783387699936</v>
      </c>
    </row>
    <row r="81" spans="62:62" x14ac:dyDescent="0.25">
      <c r="BJ81" s="42">
        <v>0.3365591877760743</v>
      </c>
    </row>
    <row r="82" spans="62:62" x14ac:dyDescent="0.25">
      <c r="BJ82" s="42">
        <v>7.4097020941694403E-2</v>
      </c>
    </row>
    <row r="83" spans="62:62" x14ac:dyDescent="0.25">
      <c r="BJ83" s="42">
        <v>6.8819505791074875E-2</v>
      </c>
    </row>
    <row r="84" spans="62:62" x14ac:dyDescent="0.25">
      <c r="BJ84" s="42">
        <v>6.8282985644028571E-2</v>
      </c>
    </row>
    <row r="85" spans="62:62" x14ac:dyDescent="0.25">
      <c r="BJ85" s="42">
        <v>4.8181519314589798E-2</v>
      </c>
    </row>
    <row r="86" spans="62:62" x14ac:dyDescent="0.25">
      <c r="BJ86" s="42">
        <v>2.730621934655364</v>
      </c>
    </row>
    <row r="87" spans="62:62" x14ac:dyDescent="0.25">
      <c r="BJ87" s="42">
        <v>11.182904400638591</v>
      </c>
    </row>
    <row r="88" spans="62:62" x14ac:dyDescent="0.25">
      <c r="BJ88" s="42">
        <v>11.040733919740855</v>
      </c>
    </row>
    <row r="89" spans="62:62" x14ac:dyDescent="0.25">
      <c r="BJ89" s="42">
        <v>6.1291471796340486</v>
      </c>
    </row>
    <row r="90" spans="62:62" x14ac:dyDescent="0.25">
      <c r="BJ90" s="42">
        <v>302.51170852192666</v>
      </c>
    </row>
    <row r="91" spans="62:62" x14ac:dyDescent="0.25">
      <c r="BJ91" s="42">
        <v>211.3405968786096</v>
      </c>
    </row>
    <row r="92" spans="62:62" x14ac:dyDescent="0.25">
      <c r="BJ92" s="42">
        <v>70.394221708284519</v>
      </c>
    </row>
    <row r="93" spans="62:62" x14ac:dyDescent="0.25">
      <c r="BJ93" s="42">
        <v>108.36584487015992</v>
      </c>
    </row>
    <row r="94" spans="62:62" x14ac:dyDescent="0.25">
      <c r="BJ94" s="42">
        <v>14.629462832299701</v>
      </c>
    </row>
    <row r="95" spans="62:62" x14ac:dyDescent="0.25">
      <c r="BJ95" s="42">
        <v>18.751903666201372</v>
      </c>
    </row>
    <row r="96" spans="62:62" x14ac:dyDescent="0.25">
      <c r="BJ96" s="42">
        <v>20.191241497709193</v>
      </c>
    </row>
    <row r="97" spans="62:62" x14ac:dyDescent="0.25">
      <c r="BJ97" s="42">
        <v>24.079971111234368</v>
      </c>
    </row>
    <row r="98" spans="62:62" x14ac:dyDescent="0.25">
      <c r="BJ98" s="42">
        <v>0.70021995655484548</v>
      </c>
    </row>
    <row r="99" spans="62:62" x14ac:dyDescent="0.25">
      <c r="BJ99" s="42">
        <v>1.05316464502008</v>
      </c>
    </row>
    <row r="100" spans="62:62" x14ac:dyDescent="0.25">
      <c r="BJ100" s="42">
        <v>0.79099431139061371</v>
      </c>
    </row>
    <row r="101" spans="62:62" x14ac:dyDescent="0.25">
      <c r="BJ101" s="42">
        <v>0.96958299192482955</v>
      </c>
    </row>
    <row r="102" spans="62:62" x14ac:dyDescent="0.25">
      <c r="BJ102" s="42">
        <v>0.12874373325391766</v>
      </c>
    </row>
    <row r="103" spans="62:62" x14ac:dyDescent="0.25">
      <c r="BJ103" s="42">
        <v>0.16232365961970507</v>
      </c>
    </row>
    <row r="104" spans="62:62" x14ac:dyDescent="0.25">
      <c r="BJ104" s="42">
        <v>0.13558893206407518</v>
      </c>
    </row>
    <row r="105" spans="62:62" x14ac:dyDescent="0.25">
      <c r="BJ105" s="42">
        <v>0.1154491727445229</v>
      </c>
    </row>
    <row r="106" spans="62:62" x14ac:dyDescent="0.25">
      <c r="BJ106" s="42">
        <v>2.5568583505570284</v>
      </c>
    </row>
    <row r="107" spans="62:62" x14ac:dyDescent="0.25">
      <c r="BJ107" s="42">
        <v>2.6823623363636795</v>
      </c>
    </row>
    <row r="108" spans="62:62" x14ac:dyDescent="0.25">
      <c r="BJ108" s="42">
        <v>2.435670050342214</v>
      </c>
    </row>
    <row r="109" spans="62:62" x14ac:dyDescent="0.25">
      <c r="BJ109" s="42">
        <v>2.1516553818965596</v>
      </c>
    </row>
    <row r="110" spans="62:62" x14ac:dyDescent="0.25">
      <c r="BJ110" s="42">
        <v>0.10304706111329284</v>
      </c>
    </row>
    <row r="111" spans="62:62" x14ac:dyDescent="0.25">
      <c r="BJ111" s="42">
        <v>4.9918017775548565E-2</v>
      </c>
    </row>
    <row r="112" spans="62:62" x14ac:dyDescent="0.25">
      <c r="BJ112" s="42">
        <v>4.1396092191432678E-2</v>
      </c>
    </row>
    <row r="113" spans="62:62" x14ac:dyDescent="0.25">
      <c r="BJ113" s="42">
        <v>3.8248065447259352E-2</v>
      </c>
    </row>
    <row r="114" spans="62:62" x14ac:dyDescent="0.25">
      <c r="BJ114" s="42">
        <v>7.4608683793872758E-3</v>
      </c>
    </row>
    <row r="115" spans="62:62" x14ac:dyDescent="0.25">
      <c r="BJ115" s="42">
        <v>7.5843704044879527E-3</v>
      </c>
    </row>
    <row r="116" spans="62:62" x14ac:dyDescent="0.25">
      <c r="BJ116" s="42">
        <v>7.3768067671840833E-3</v>
      </c>
    </row>
    <row r="117" spans="62:62" x14ac:dyDescent="0.25">
      <c r="BJ117" s="42">
        <v>6.248647368832292E-2</v>
      </c>
    </row>
    <row r="118" spans="62:62" x14ac:dyDescent="0.25">
      <c r="BJ118" s="42">
        <v>0.47471653343766967</v>
      </c>
    </row>
    <row r="119" spans="62:62" x14ac:dyDescent="0.25">
      <c r="BJ119" s="42">
        <v>0.63793857325977832</v>
      </c>
    </row>
    <row r="120" spans="62:62" x14ac:dyDescent="0.25">
      <c r="BJ120" s="42">
        <v>0.63793857325977832</v>
      </c>
    </row>
    <row r="121" spans="62:62" x14ac:dyDescent="0.25">
      <c r="BJ121" s="42">
        <v>0.63034137710549976</v>
      </c>
    </row>
    <row r="122" spans="62:62" x14ac:dyDescent="0.25">
      <c r="BJ122" s="42">
        <v>2.7174414280533159</v>
      </c>
    </row>
    <row r="123" spans="62:62" x14ac:dyDescent="0.25">
      <c r="BJ123" s="42">
        <v>3.2618406240242823</v>
      </c>
    </row>
    <row r="124" spans="62:62" x14ac:dyDescent="0.25">
      <c r="BJ124" s="42">
        <v>3.0355939110874277</v>
      </c>
    </row>
    <row r="125" spans="62:62" x14ac:dyDescent="0.25">
      <c r="BJ125" s="42">
        <v>2.5327281479882369</v>
      </c>
    </row>
    <row r="126" spans="62:62" x14ac:dyDescent="0.25">
      <c r="BJ126" s="42">
        <v>211.47122571538404</v>
      </c>
    </row>
    <row r="127" spans="62:62" x14ac:dyDescent="0.25">
      <c r="BJ127" s="42">
        <v>217.86859466968198</v>
      </c>
    </row>
    <row r="128" spans="62:62" x14ac:dyDescent="0.25">
      <c r="BJ128" s="42">
        <v>217.86859466968198</v>
      </c>
    </row>
    <row r="129" spans="62:62" x14ac:dyDescent="0.25">
      <c r="BJ129" s="42">
        <v>198.16846729321742</v>
      </c>
    </row>
  </sheetData>
  <mergeCells count="20">
    <mergeCell ref="E2:H2"/>
    <mergeCell ref="I2:L2"/>
    <mergeCell ref="M2:P2"/>
    <mergeCell ref="Q2:T2"/>
    <mergeCell ref="A1:BH1"/>
    <mergeCell ref="D2:D3"/>
    <mergeCell ref="A2:A3"/>
    <mergeCell ref="B2:B3"/>
    <mergeCell ref="C2:C3"/>
    <mergeCell ref="BJ3:BK3"/>
    <mergeCell ref="U2:X2"/>
    <mergeCell ref="AW2:AZ2"/>
    <mergeCell ref="BA2:BD2"/>
    <mergeCell ref="BE2:BH2"/>
    <mergeCell ref="Y2:AB2"/>
    <mergeCell ref="AC2:AF2"/>
    <mergeCell ref="AG2:AJ2"/>
    <mergeCell ref="AK2:AN2"/>
    <mergeCell ref="AO2:AR2"/>
    <mergeCell ref="AS2:AV2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5AA7A-B73B-4540-BCE2-1AFAB63E962F}">
  <dimension ref="A1:K102"/>
  <sheetViews>
    <sheetView topLeftCell="A83" zoomScaleNormal="100" workbookViewId="0">
      <selection activeCell="H3" sqref="H3:H102"/>
    </sheetView>
  </sheetViews>
  <sheetFormatPr defaultRowHeight="15" x14ac:dyDescent="0.25"/>
  <cols>
    <col min="1" max="1" width="3.42578125" style="16" bestFit="1" customWidth="1"/>
    <col min="2" max="2" width="11" style="16" bestFit="1" customWidth="1"/>
    <col min="3" max="3" width="6.28515625" style="17" bestFit="1" customWidth="1"/>
    <col min="4" max="4" width="10.7109375" style="18" bestFit="1" customWidth="1"/>
    <col min="5" max="5" width="18.7109375" style="18" bestFit="1" customWidth="1"/>
    <col min="6" max="6" width="15.140625" style="18" bestFit="1" customWidth="1"/>
    <col min="7" max="7" width="14.85546875" style="19" bestFit="1" customWidth="1"/>
    <col min="8" max="8" width="6.7109375" style="19" bestFit="1" customWidth="1"/>
    <col min="10" max="10" width="44.7109375" bestFit="1" customWidth="1"/>
    <col min="11" max="11" width="21.7109375" bestFit="1" customWidth="1"/>
    <col min="12" max="13" width="18.7109375" bestFit="1" customWidth="1"/>
  </cols>
  <sheetData>
    <row r="1" spans="1:11" s="1" customFormat="1" ht="18.75" x14ac:dyDescent="0.3">
      <c r="A1" s="99" t="s">
        <v>35</v>
      </c>
      <c r="B1" s="99"/>
      <c r="C1" s="99"/>
      <c r="D1" s="99"/>
      <c r="E1" s="99"/>
      <c r="F1" s="99"/>
      <c r="G1" s="99"/>
      <c r="H1" s="99"/>
    </row>
    <row r="2" spans="1:11" ht="47.25" x14ac:dyDescent="0.25">
      <c r="A2" s="32" t="s">
        <v>0</v>
      </c>
      <c r="B2" s="32" t="s">
        <v>1</v>
      </c>
      <c r="C2" s="32" t="s">
        <v>2</v>
      </c>
      <c r="D2" s="56" t="s">
        <v>3</v>
      </c>
      <c r="E2" s="56" t="s">
        <v>4</v>
      </c>
      <c r="F2" s="56" t="s">
        <v>5</v>
      </c>
      <c r="G2" s="57" t="s">
        <v>6</v>
      </c>
      <c r="H2" s="36" t="s">
        <v>7</v>
      </c>
    </row>
    <row r="3" spans="1:11" x14ac:dyDescent="0.25">
      <c r="A3" s="90">
        <v>1</v>
      </c>
      <c r="B3" s="90" t="s">
        <v>8</v>
      </c>
      <c r="C3" s="2">
        <v>2019</v>
      </c>
      <c r="D3" s="3">
        <v>14575</v>
      </c>
      <c r="E3" s="4">
        <v>18978527000000</v>
      </c>
      <c r="F3" s="5">
        <v>1924688333</v>
      </c>
      <c r="G3" s="6">
        <f>E3/F3</f>
        <v>9860.5715401299731</v>
      </c>
      <c r="H3" s="6">
        <f>D3/G3*100%</f>
        <v>1.478109046791408</v>
      </c>
      <c r="J3" s="94" t="s">
        <v>9</v>
      </c>
      <c r="K3" s="95"/>
    </row>
    <row r="4" spans="1:11" x14ac:dyDescent="0.25">
      <c r="A4" s="90"/>
      <c r="B4" s="90"/>
      <c r="C4" s="2">
        <v>2020</v>
      </c>
      <c r="D4" s="3">
        <v>12325</v>
      </c>
      <c r="E4" s="4">
        <v>19247794000000</v>
      </c>
      <c r="F4" s="5">
        <v>1924688333</v>
      </c>
      <c r="G4" s="6">
        <f>E4/F4</f>
        <v>10000.473151930308</v>
      </c>
      <c r="H4" s="6">
        <f t="shared" ref="H4:H67" si="0">D4/G4*100%</f>
        <v>1.2324416867836907</v>
      </c>
      <c r="J4" s="49" t="s">
        <v>116</v>
      </c>
      <c r="K4" s="53" t="s">
        <v>10</v>
      </c>
    </row>
    <row r="5" spans="1:11" x14ac:dyDescent="0.25">
      <c r="A5" s="90"/>
      <c r="B5" s="90"/>
      <c r="C5" s="2">
        <v>2021</v>
      </c>
      <c r="D5" s="3">
        <v>9500</v>
      </c>
      <c r="E5" s="4">
        <v>21171173000000</v>
      </c>
      <c r="F5" s="5">
        <v>1924688333</v>
      </c>
      <c r="G5" s="6">
        <f>E5/F5</f>
        <v>10999.792868802098</v>
      </c>
      <c r="H5" s="6">
        <f t="shared" si="0"/>
        <v>0.8636526263093689</v>
      </c>
      <c r="J5" s="54"/>
      <c r="K5" s="55" t="s">
        <v>6</v>
      </c>
    </row>
    <row r="6" spans="1:11" x14ac:dyDescent="0.25">
      <c r="A6" s="90"/>
      <c r="B6" s="90"/>
      <c r="C6" s="2">
        <v>2022</v>
      </c>
      <c r="D6" s="3">
        <v>8025</v>
      </c>
      <c r="E6" s="4">
        <v>22243221000000</v>
      </c>
      <c r="F6" s="5">
        <v>1924688333</v>
      </c>
      <c r="G6" s="6">
        <f t="shared" ref="G6:G54" si="1">E6/F6</f>
        <v>11556.79110151285</v>
      </c>
      <c r="H6" s="6">
        <f t="shared" si="0"/>
        <v>0.69439690736899118</v>
      </c>
      <c r="K6" s="10"/>
    </row>
    <row r="7" spans="1:11" x14ac:dyDescent="0.25">
      <c r="A7" s="90">
        <v>2</v>
      </c>
      <c r="B7" s="90" t="s">
        <v>11</v>
      </c>
      <c r="C7" s="2">
        <v>2019</v>
      </c>
      <c r="D7" s="12">
        <v>10125</v>
      </c>
      <c r="E7" s="12">
        <v>4017310000004</v>
      </c>
      <c r="F7" s="11">
        <v>589896800</v>
      </c>
      <c r="G7" s="6">
        <f t="shared" si="1"/>
        <v>6810.1912063330401</v>
      </c>
      <c r="H7" s="6">
        <f t="shared" si="0"/>
        <v>1.4867423972743086</v>
      </c>
      <c r="K7" s="10"/>
    </row>
    <row r="8" spans="1:11" x14ac:dyDescent="0.25">
      <c r="A8" s="90"/>
      <c r="B8" s="90"/>
      <c r="C8" s="2">
        <v>2020</v>
      </c>
      <c r="D8" s="12">
        <v>10300</v>
      </c>
      <c r="E8" s="12">
        <v>2985210000004</v>
      </c>
      <c r="F8" s="11">
        <v>589896800</v>
      </c>
      <c r="G8" s="6">
        <f>E8/F8</f>
        <v>5060.5631357959564</v>
      </c>
      <c r="H8" s="6">
        <f t="shared" si="0"/>
        <v>2.0353466054287161</v>
      </c>
    </row>
    <row r="9" spans="1:11" x14ac:dyDescent="0.25">
      <c r="A9" s="90"/>
      <c r="B9" s="90"/>
      <c r="C9" s="2">
        <v>2021</v>
      </c>
      <c r="D9" s="12">
        <v>10300</v>
      </c>
      <c r="E9" s="12">
        <v>2238690000003</v>
      </c>
      <c r="F9" s="11">
        <v>589896800</v>
      </c>
      <c r="G9" s="6">
        <f t="shared" si="1"/>
        <v>3795.0536432864187</v>
      </c>
      <c r="H9" s="6">
        <f t="shared" si="0"/>
        <v>2.7140591327927752</v>
      </c>
    </row>
    <row r="10" spans="1:11" x14ac:dyDescent="0.25">
      <c r="A10" s="90"/>
      <c r="B10" s="90"/>
      <c r="C10" s="2">
        <v>2022</v>
      </c>
      <c r="D10" s="12">
        <v>10300</v>
      </c>
      <c r="E10" s="12">
        <v>4192710000005</v>
      </c>
      <c r="F10" s="11">
        <v>589896800</v>
      </c>
      <c r="G10" s="6">
        <f t="shared" si="1"/>
        <v>7107.5313512549992</v>
      </c>
      <c r="H10" s="6">
        <f t="shared" si="0"/>
        <v>1.4491670160809487</v>
      </c>
    </row>
    <row r="11" spans="1:11" x14ac:dyDescent="0.25">
      <c r="A11" s="90">
        <v>3</v>
      </c>
      <c r="B11" s="90" t="s">
        <v>12</v>
      </c>
      <c r="C11" s="2">
        <v>2019</v>
      </c>
      <c r="D11" s="12">
        <v>5064</v>
      </c>
      <c r="E11" s="11">
        <v>3050250000000</v>
      </c>
      <c r="F11" s="11">
        <v>931180000</v>
      </c>
      <c r="G11" s="6">
        <f t="shared" si="1"/>
        <v>3275.6824674069462</v>
      </c>
      <c r="H11" s="6">
        <f t="shared" si="0"/>
        <v>1.5459373887386278</v>
      </c>
    </row>
    <row r="12" spans="1:11" x14ac:dyDescent="0.25">
      <c r="A12" s="90"/>
      <c r="B12" s="90"/>
      <c r="C12" s="2">
        <v>2020</v>
      </c>
      <c r="D12" s="12">
        <v>12100</v>
      </c>
      <c r="E12" s="11">
        <v>2458387000000</v>
      </c>
      <c r="F12" s="11">
        <v>931180000</v>
      </c>
      <c r="G12" s="6">
        <f t="shared" si="1"/>
        <v>2640.0771064670635</v>
      </c>
      <c r="H12" s="6">
        <f t="shared" si="0"/>
        <v>4.5831994718488174</v>
      </c>
    </row>
    <row r="13" spans="1:11" x14ac:dyDescent="0.25">
      <c r="A13" s="90"/>
      <c r="B13" s="90"/>
      <c r="C13" s="2">
        <v>2021</v>
      </c>
      <c r="D13" s="12">
        <v>12100</v>
      </c>
      <c r="E13" s="11">
        <v>2728045000000</v>
      </c>
      <c r="F13" s="11">
        <v>931180000</v>
      </c>
      <c r="G13" s="6">
        <f t="shared" si="1"/>
        <v>2929.6645116948389</v>
      </c>
      <c r="H13" s="6">
        <f t="shared" si="0"/>
        <v>4.1301657414008934</v>
      </c>
    </row>
    <row r="14" spans="1:11" x14ac:dyDescent="0.25">
      <c r="A14" s="90"/>
      <c r="B14" s="90"/>
      <c r="C14" s="2">
        <v>2022</v>
      </c>
      <c r="D14" s="12">
        <v>12100</v>
      </c>
      <c r="E14" s="11">
        <v>3050250000000</v>
      </c>
      <c r="F14" s="11">
        <v>931180000</v>
      </c>
      <c r="G14" s="6">
        <f t="shared" si="1"/>
        <v>3275.6824674069462</v>
      </c>
      <c r="H14" s="6">
        <f t="shared" si="0"/>
        <v>3.6938867305958527</v>
      </c>
    </row>
    <row r="15" spans="1:11" x14ac:dyDescent="0.25">
      <c r="A15" s="90">
        <v>4</v>
      </c>
      <c r="B15" s="90" t="s">
        <v>13</v>
      </c>
      <c r="C15" s="2">
        <v>2019</v>
      </c>
      <c r="D15" s="3">
        <v>1050</v>
      </c>
      <c r="E15" s="11">
        <v>2316586000000</v>
      </c>
      <c r="F15" s="5">
        <v>3000000000</v>
      </c>
      <c r="G15" s="6">
        <f t="shared" si="1"/>
        <v>772.19533333333334</v>
      </c>
      <c r="H15" s="6">
        <f t="shared" si="0"/>
        <v>1.3597595772399558</v>
      </c>
    </row>
    <row r="16" spans="1:11" x14ac:dyDescent="0.25">
      <c r="A16" s="90"/>
      <c r="B16" s="90"/>
      <c r="C16" s="2">
        <v>2020</v>
      </c>
      <c r="D16" s="3">
        <v>1030</v>
      </c>
      <c r="E16" s="11">
        <v>2458387000000</v>
      </c>
      <c r="F16" s="5">
        <v>3000000000</v>
      </c>
      <c r="G16" s="6">
        <f t="shared" si="1"/>
        <v>819.46233333333328</v>
      </c>
      <c r="H16" s="6">
        <f t="shared" si="0"/>
        <v>1.2569217133022588</v>
      </c>
    </row>
    <row r="17" spans="1:8" x14ac:dyDescent="0.25">
      <c r="A17" s="90"/>
      <c r="B17" s="90"/>
      <c r="C17" s="2">
        <v>2021</v>
      </c>
      <c r="D17" s="3">
        <v>995</v>
      </c>
      <c r="E17" s="11">
        <v>2728045000000</v>
      </c>
      <c r="F17" s="5">
        <v>3000000000</v>
      </c>
      <c r="G17" s="6">
        <f t="shared" si="1"/>
        <v>909.34833333333336</v>
      </c>
      <c r="H17" s="6">
        <f t="shared" si="0"/>
        <v>1.0941901618191783</v>
      </c>
    </row>
    <row r="18" spans="1:8" x14ac:dyDescent="0.25">
      <c r="A18" s="90"/>
      <c r="B18" s="90"/>
      <c r="C18" s="2">
        <v>2022</v>
      </c>
      <c r="D18" s="3">
        <v>1600</v>
      </c>
      <c r="E18" s="11">
        <v>3050250000000</v>
      </c>
      <c r="F18" s="5">
        <v>3000000000</v>
      </c>
      <c r="G18" s="6">
        <f t="shared" si="1"/>
        <v>1016.75</v>
      </c>
      <c r="H18" s="6">
        <f t="shared" si="0"/>
        <v>1.573641504794689</v>
      </c>
    </row>
    <row r="19" spans="1:8" x14ac:dyDescent="0.25">
      <c r="A19" s="90">
        <v>5</v>
      </c>
      <c r="B19" s="90" t="s">
        <v>14</v>
      </c>
      <c r="C19" s="2">
        <v>2019</v>
      </c>
      <c r="D19" s="12">
        <v>64000</v>
      </c>
      <c r="E19" s="12">
        <v>21426151303421</v>
      </c>
      <c r="F19" s="11">
        <v>4627749637</v>
      </c>
      <c r="G19" s="6">
        <f t="shared" si="1"/>
        <v>4629.9287956534281</v>
      </c>
      <c r="H19" s="6">
        <f t="shared" si="0"/>
        <v>13.823106752761106</v>
      </c>
    </row>
    <row r="20" spans="1:8" x14ac:dyDescent="0.25">
      <c r="A20" s="90"/>
      <c r="B20" s="90"/>
      <c r="C20" s="2">
        <v>2020</v>
      </c>
      <c r="D20" s="12">
        <v>64000</v>
      </c>
      <c r="E20" s="12">
        <v>16623716398542</v>
      </c>
      <c r="F20" s="11">
        <v>4627749637</v>
      </c>
      <c r="G20" s="6">
        <f t="shared" si="1"/>
        <v>3592.1814494092951</v>
      </c>
      <c r="H20" s="6">
        <f t="shared" si="0"/>
        <v>17.81647194089382</v>
      </c>
    </row>
    <row r="21" spans="1:8" x14ac:dyDescent="0.25">
      <c r="A21" s="90"/>
      <c r="B21" s="90"/>
      <c r="C21" s="2">
        <v>2021</v>
      </c>
      <c r="D21" s="12">
        <v>64000</v>
      </c>
      <c r="E21" s="12">
        <v>15615899270974</v>
      </c>
      <c r="F21" s="11">
        <v>4627749637</v>
      </c>
      <c r="G21" s="6">
        <f t="shared" si="1"/>
        <v>3374.4045153439229</v>
      </c>
      <c r="H21" s="6">
        <f t="shared" si="0"/>
        <v>18.966309376656657</v>
      </c>
    </row>
    <row r="22" spans="1:8" x14ac:dyDescent="0.25">
      <c r="A22" s="90"/>
      <c r="B22" s="90"/>
      <c r="C22" s="2">
        <v>2022</v>
      </c>
      <c r="D22" s="12">
        <v>64000</v>
      </c>
      <c r="E22" s="12">
        <v>12029122854195</v>
      </c>
      <c r="F22" s="11">
        <v>4627749637</v>
      </c>
      <c r="G22" s="6">
        <f t="shared" si="1"/>
        <v>2599.346074822025</v>
      </c>
      <c r="H22" s="6">
        <f t="shared" si="0"/>
        <v>24.621577180476834</v>
      </c>
    </row>
    <row r="23" spans="1:8" x14ac:dyDescent="0.25">
      <c r="A23" s="90">
        <v>6</v>
      </c>
      <c r="B23" s="90" t="s">
        <v>15</v>
      </c>
      <c r="C23" s="2">
        <v>2019</v>
      </c>
      <c r="D23" s="13">
        <v>7089</v>
      </c>
      <c r="E23" s="11">
        <v>21071600000000</v>
      </c>
      <c r="F23" s="11">
        <v>5957238278</v>
      </c>
      <c r="G23" s="6">
        <f t="shared" si="1"/>
        <v>3537.1423832108803</v>
      </c>
      <c r="H23" s="6">
        <f t="shared" si="0"/>
        <v>2.0041602039115207</v>
      </c>
    </row>
    <row r="24" spans="1:8" x14ac:dyDescent="0.25">
      <c r="A24" s="90"/>
      <c r="B24" s="90"/>
      <c r="C24" s="2">
        <v>2020</v>
      </c>
      <c r="D24" s="13">
        <v>7089</v>
      </c>
      <c r="E24" s="11">
        <v>23349683000000</v>
      </c>
      <c r="F24" s="11">
        <v>5957238278</v>
      </c>
      <c r="G24" s="6">
        <f t="shared" si="1"/>
        <v>3919.5482722640222</v>
      </c>
      <c r="H24" s="6">
        <f t="shared" si="0"/>
        <v>1.808626787470391</v>
      </c>
    </row>
    <row r="25" spans="1:8" x14ac:dyDescent="0.25">
      <c r="A25" s="90"/>
      <c r="B25" s="90"/>
      <c r="C25" s="2">
        <v>2021</v>
      </c>
      <c r="D25" s="13">
        <v>7089</v>
      </c>
      <c r="E25" s="11">
        <v>25149999000000</v>
      </c>
      <c r="F25" s="11">
        <v>5957238278</v>
      </c>
      <c r="G25" s="6">
        <f t="shared" si="1"/>
        <v>4221.7547504988352</v>
      </c>
      <c r="H25" s="6">
        <f t="shared" si="0"/>
        <v>1.6791595957018526</v>
      </c>
    </row>
    <row r="26" spans="1:8" x14ac:dyDescent="0.25">
      <c r="A26" s="90"/>
      <c r="B26" s="90"/>
      <c r="C26" s="2">
        <v>2022</v>
      </c>
      <c r="D26" s="13">
        <v>7089</v>
      </c>
      <c r="E26" s="4">
        <v>26327214000000</v>
      </c>
      <c r="F26" s="11">
        <v>5957238278</v>
      </c>
      <c r="G26" s="6">
        <f t="shared" si="1"/>
        <v>4419.365613966801</v>
      </c>
      <c r="H26" s="6">
        <f t="shared" si="0"/>
        <v>1.6040763809167959</v>
      </c>
    </row>
    <row r="27" spans="1:8" x14ac:dyDescent="0.25">
      <c r="A27" s="90">
        <v>7</v>
      </c>
      <c r="B27" s="90" t="s">
        <v>16</v>
      </c>
      <c r="C27" s="2">
        <v>2019</v>
      </c>
      <c r="D27" s="3">
        <v>460</v>
      </c>
      <c r="E27" s="11">
        <v>3731592000000</v>
      </c>
      <c r="F27" s="5">
        <v>10599842400</v>
      </c>
      <c r="G27" s="6">
        <f t="shared" si="1"/>
        <v>352.04221526916285</v>
      </c>
      <c r="H27" s="6">
        <f t="shared" si="0"/>
        <v>1.3066614742447729</v>
      </c>
    </row>
    <row r="28" spans="1:8" x14ac:dyDescent="0.25">
      <c r="A28" s="90"/>
      <c r="B28" s="90"/>
      <c r="C28" s="2">
        <v>2020</v>
      </c>
      <c r="D28" s="3">
        <v>610</v>
      </c>
      <c r="E28" s="11">
        <v>6230749000000</v>
      </c>
      <c r="F28" s="5">
        <v>10599842400</v>
      </c>
      <c r="G28" s="6">
        <f t="shared" si="1"/>
        <v>587.8152490267214</v>
      </c>
      <c r="H28" s="6">
        <f t="shared" si="0"/>
        <v>1.0377410266406173</v>
      </c>
    </row>
    <row r="29" spans="1:8" x14ac:dyDescent="0.25">
      <c r="A29" s="90"/>
      <c r="B29" s="90"/>
      <c r="C29" s="2">
        <v>2021</v>
      </c>
      <c r="D29" s="3">
        <v>500</v>
      </c>
      <c r="E29" s="11">
        <v>7025463000000</v>
      </c>
      <c r="F29" s="5">
        <v>10599842400</v>
      </c>
      <c r="G29" s="6">
        <f t="shared" si="1"/>
        <v>662.78938260440555</v>
      </c>
      <c r="H29" s="6">
        <f t="shared" si="0"/>
        <v>0.75438746172316329</v>
      </c>
    </row>
    <row r="30" spans="1:8" x14ac:dyDescent="0.25">
      <c r="A30" s="90"/>
      <c r="B30" s="90"/>
      <c r="C30" s="2">
        <v>2022</v>
      </c>
      <c r="D30" s="3">
        <v>600</v>
      </c>
      <c r="E30" s="11">
        <v>8160140000000</v>
      </c>
      <c r="F30" s="5">
        <v>10599842400</v>
      </c>
      <c r="G30" s="6">
        <f t="shared" si="1"/>
        <v>769.83597416504983</v>
      </c>
      <c r="H30" s="6">
        <f t="shared" si="0"/>
        <v>0.77938680463815568</v>
      </c>
    </row>
    <row r="31" spans="1:8" x14ac:dyDescent="0.25">
      <c r="A31" s="90">
        <v>8</v>
      </c>
      <c r="B31" s="90" t="s">
        <v>17</v>
      </c>
      <c r="C31" s="2">
        <v>2019</v>
      </c>
      <c r="D31" s="3">
        <v>11150</v>
      </c>
      <c r="E31" s="11">
        <v>26671104000000</v>
      </c>
      <c r="F31" s="5">
        <v>11661908000</v>
      </c>
      <c r="G31" s="6">
        <f t="shared" si="1"/>
        <v>2287.0274744064177</v>
      </c>
      <c r="H31" s="6">
        <f t="shared" si="0"/>
        <v>4.8753240285816446</v>
      </c>
    </row>
    <row r="32" spans="1:8" x14ac:dyDescent="0.25">
      <c r="A32" s="90"/>
      <c r="B32" s="90"/>
      <c r="C32" s="2">
        <v>2020</v>
      </c>
      <c r="D32" s="3">
        <v>9575</v>
      </c>
      <c r="E32" s="11">
        <v>50318053000000</v>
      </c>
      <c r="F32" s="5">
        <v>11661908000</v>
      </c>
      <c r="G32" s="6">
        <f t="shared" si="1"/>
        <v>4314.7358905592464</v>
      </c>
      <c r="H32" s="6">
        <f t="shared" si="0"/>
        <v>2.219139303740548</v>
      </c>
    </row>
    <row r="33" spans="1:8" x14ac:dyDescent="0.25">
      <c r="A33" s="90"/>
      <c r="B33" s="90"/>
      <c r="C33" s="2">
        <v>2021</v>
      </c>
      <c r="D33" s="3">
        <v>8700</v>
      </c>
      <c r="E33" s="11">
        <v>54723863000000</v>
      </c>
      <c r="F33" s="5">
        <v>11661908000</v>
      </c>
      <c r="G33" s="6">
        <f t="shared" si="1"/>
        <v>4692.5308448668948</v>
      </c>
      <c r="H33" s="6">
        <f t="shared" si="0"/>
        <v>1.8540101893026082</v>
      </c>
    </row>
    <row r="34" spans="1:8" x14ac:dyDescent="0.25">
      <c r="A34" s="90"/>
      <c r="B34" s="90"/>
      <c r="C34" s="2">
        <v>2022</v>
      </c>
      <c r="D34" s="3">
        <v>10000</v>
      </c>
      <c r="E34" s="11">
        <v>57473007000000</v>
      </c>
      <c r="F34" s="5">
        <v>11661908000</v>
      </c>
      <c r="G34" s="6">
        <f t="shared" si="1"/>
        <v>4928.2679129350017</v>
      </c>
      <c r="H34" s="6">
        <f t="shared" si="0"/>
        <v>2.0291104657182806</v>
      </c>
    </row>
    <row r="35" spans="1:8" x14ac:dyDescent="0.25">
      <c r="A35" s="90">
        <v>9</v>
      </c>
      <c r="B35" s="90" t="s">
        <v>18</v>
      </c>
      <c r="C35" s="2">
        <v>2019</v>
      </c>
      <c r="D35" s="3">
        <v>7925</v>
      </c>
      <c r="E35" s="11">
        <v>54202488000000</v>
      </c>
      <c r="F35" s="5">
        <v>8780426500</v>
      </c>
      <c r="G35" s="6">
        <f t="shared" si="1"/>
        <v>6173.1042336041419</v>
      </c>
      <c r="H35" s="6">
        <f t="shared" si="0"/>
        <v>1.2837949433704963</v>
      </c>
    </row>
    <row r="36" spans="1:8" x14ac:dyDescent="0.25">
      <c r="A36" s="90"/>
      <c r="B36" s="90"/>
      <c r="C36" s="2">
        <v>2020</v>
      </c>
      <c r="D36" s="3">
        <v>6850</v>
      </c>
      <c r="E36" s="11">
        <v>79138044000000</v>
      </c>
      <c r="F36" s="5">
        <v>8780426500</v>
      </c>
      <c r="G36" s="6">
        <f t="shared" si="1"/>
        <v>9013.0068283129531</v>
      </c>
      <c r="H36" s="6">
        <f t="shared" si="0"/>
        <v>0.76001273831079263</v>
      </c>
    </row>
    <row r="37" spans="1:8" x14ac:dyDescent="0.25">
      <c r="A37" s="90"/>
      <c r="B37" s="90"/>
      <c r="C37" s="2">
        <v>2021</v>
      </c>
      <c r="D37" s="3">
        <v>6325</v>
      </c>
      <c r="E37" s="14">
        <v>86986509000000</v>
      </c>
      <c r="F37" s="5">
        <v>8780426500</v>
      </c>
      <c r="G37" s="6">
        <f t="shared" si="1"/>
        <v>9906.8660275215552</v>
      </c>
      <c r="H37" s="6">
        <f t="shared" si="0"/>
        <v>0.63844610217085507</v>
      </c>
    </row>
    <row r="38" spans="1:8" x14ac:dyDescent="0.25">
      <c r="A38" s="90"/>
      <c r="B38" s="90"/>
      <c r="C38" s="2">
        <v>2022</v>
      </c>
      <c r="D38" s="3">
        <v>6725</v>
      </c>
      <c r="E38" s="14">
        <v>93623038000000</v>
      </c>
      <c r="F38" s="5">
        <v>8780426500</v>
      </c>
      <c r="G38" s="6">
        <f t="shared" si="1"/>
        <v>10662.698218588812</v>
      </c>
      <c r="H38" s="6">
        <f t="shared" si="0"/>
        <v>0.63070339815826104</v>
      </c>
    </row>
    <row r="39" spans="1:8" x14ac:dyDescent="0.25">
      <c r="A39" s="90">
        <v>10</v>
      </c>
      <c r="B39" s="90" t="s">
        <v>19</v>
      </c>
      <c r="C39" s="2">
        <v>2019</v>
      </c>
      <c r="D39" s="3">
        <v>1535</v>
      </c>
      <c r="E39" s="14">
        <v>11448168000000</v>
      </c>
      <c r="F39" s="5">
        <v>11726575201</v>
      </c>
      <c r="G39" s="6">
        <f t="shared" si="1"/>
        <v>976.25843895357798</v>
      </c>
      <c r="H39" s="6">
        <f t="shared" si="0"/>
        <v>1.5723295581908827</v>
      </c>
    </row>
    <row r="40" spans="1:8" x14ac:dyDescent="0.25">
      <c r="A40" s="90"/>
      <c r="B40" s="90"/>
      <c r="C40" s="2">
        <v>2020</v>
      </c>
      <c r="D40" s="3">
        <v>1465</v>
      </c>
      <c r="E40" s="14">
        <v>11411970000000</v>
      </c>
      <c r="F40" s="5">
        <v>11726575201</v>
      </c>
      <c r="G40" s="6">
        <f t="shared" si="1"/>
        <v>973.17160418899016</v>
      </c>
      <c r="H40" s="6">
        <f t="shared" si="0"/>
        <v>1.5053871215456227</v>
      </c>
    </row>
    <row r="41" spans="1:8" x14ac:dyDescent="0.25">
      <c r="A41" s="90"/>
      <c r="B41" s="90"/>
      <c r="C41" s="2">
        <v>2021</v>
      </c>
      <c r="D41" s="3">
        <v>1720</v>
      </c>
      <c r="E41" s="14">
        <v>13102710000000</v>
      </c>
      <c r="F41" s="5">
        <v>11726575201</v>
      </c>
      <c r="G41" s="6">
        <f t="shared" si="1"/>
        <v>1117.3518077880615</v>
      </c>
      <c r="H41" s="6">
        <f t="shared" si="0"/>
        <v>1.5393540226197482</v>
      </c>
    </row>
    <row r="42" spans="1:8" x14ac:dyDescent="0.25">
      <c r="A42" s="90"/>
      <c r="B42" s="90"/>
      <c r="C42" s="2">
        <v>2022</v>
      </c>
      <c r="D42" s="3">
        <v>1295</v>
      </c>
      <c r="E42" s="4">
        <v>13654777000000</v>
      </c>
      <c r="F42" s="5">
        <v>11726575201</v>
      </c>
      <c r="G42" s="6">
        <f t="shared" si="1"/>
        <v>1164.4300885765497</v>
      </c>
      <c r="H42" s="6">
        <f t="shared" si="0"/>
        <v>1.1121320315443453</v>
      </c>
    </row>
    <row r="43" spans="1:8" x14ac:dyDescent="0.25">
      <c r="A43" s="90">
        <v>11</v>
      </c>
      <c r="B43" s="90" t="s">
        <v>20</v>
      </c>
      <c r="C43" s="2">
        <v>2019</v>
      </c>
      <c r="D43" s="3">
        <v>1485</v>
      </c>
      <c r="E43" s="14">
        <v>8498500000000</v>
      </c>
      <c r="F43" s="5">
        <v>6822863965</v>
      </c>
      <c r="G43" s="6">
        <f t="shared" si="1"/>
        <v>1245.5913006027522</v>
      </c>
      <c r="H43" s="6">
        <f t="shared" si="0"/>
        <v>1.1922048582720479</v>
      </c>
    </row>
    <row r="44" spans="1:8" x14ac:dyDescent="0.25">
      <c r="A44" s="90"/>
      <c r="B44" s="90"/>
      <c r="C44" s="2">
        <v>2020</v>
      </c>
      <c r="D44" s="3">
        <v>1375</v>
      </c>
      <c r="E44" s="14">
        <v>9286332000000</v>
      </c>
      <c r="F44" s="5">
        <v>6822863965</v>
      </c>
      <c r="G44" s="6">
        <f t="shared" si="1"/>
        <v>1361.0606993832978</v>
      </c>
      <c r="H44" s="6">
        <f t="shared" si="0"/>
        <v>1.010241498136724</v>
      </c>
    </row>
    <row r="45" spans="1:8" x14ac:dyDescent="0.25">
      <c r="A45" s="90"/>
      <c r="B45" s="90"/>
      <c r="C45" s="2">
        <v>2021</v>
      </c>
      <c r="D45" s="3">
        <v>1185</v>
      </c>
      <c r="E45" s="14">
        <v>10191396000000</v>
      </c>
      <c r="F45" s="5">
        <v>6822863965</v>
      </c>
      <c r="G45" s="6">
        <f t="shared" si="1"/>
        <v>1493.7123255395288</v>
      </c>
      <c r="H45" s="6">
        <f t="shared" si="0"/>
        <v>0.79332544810593164</v>
      </c>
    </row>
    <row r="46" spans="1:8" x14ac:dyDescent="0.25">
      <c r="A46" s="90"/>
      <c r="B46" s="90"/>
      <c r="C46" s="2">
        <v>2022</v>
      </c>
      <c r="D46" s="3">
        <v>1015</v>
      </c>
      <c r="E46" s="14">
        <v>10935707000000</v>
      </c>
      <c r="F46" s="5">
        <v>6822863965</v>
      </c>
      <c r="G46" s="6">
        <f t="shared" si="1"/>
        <v>1602.8030246679555</v>
      </c>
      <c r="H46" s="6">
        <f t="shared" si="0"/>
        <v>0.63326558808451983</v>
      </c>
    </row>
    <row r="47" spans="1:8" x14ac:dyDescent="0.25">
      <c r="A47" s="90">
        <v>12</v>
      </c>
      <c r="B47" s="90" t="s">
        <v>21</v>
      </c>
      <c r="C47" s="2">
        <v>2019</v>
      </c>
      <c r="D47" s="12">
        <v>590</v>
      </c>
      <c r="E47" s="12">
        <v>464857704182</v>
      </c>
      <c r="F47" s="11">
        <v>2238750000</v>
      </c>
      <c r="G47" s="6">
        <f t="shared" si="1"/>
        <v>207.64163224209938</v>
      </c>
      <c r="H47" s="6">
        <f t="shared" si="0"/>
        <v>2.8414340304938972</v>
      </c>
    </row>
    <row r="48" spans="1:8" x14ac:dyDescent="0.25">
      <c r="A48" s="90"/>
      <c r="B48" s="90"/>
      <c r="C48" s="2">
        <v>2020</v>
      </c>
      <c r="D48" s="12">
        <v>590</v>
      </c>
      <c r="E48" s="12">
        <v>467420687383</v>
      </c>
      <c r="F48" s="11">
        <v>2238750000</v>
      </c>
      <c r="G48" s="6">
        <f t="shared" si="1"/>
        <v>208.7864600259073</v>
      </c>
      <c r="H48" s="6">
        <f t="shared" si="0"/>
        <v>2.8258537451460684</v>
      </c>
    </row>
    <row r="49" spans="1:8" x14ac:dyDescent="0.25">
      <c r="A49" s="90"/>
      <c r="B49" s="90"/>
      <c r="C49" s="2">
        <v>2021</v>
      </c>
      <c r="D49" s="12">
        <v>590</v>
      </c>
      <c r="E49" s="12">
        <v>543674521083</v>
      </c>
      <c r="F49" s="11">
        <v>2238750000</v>
      </c>
      <c r="G49" s="6">
        <f t="shared" si="1"/>
        <v>242.8473572676717</v>
      </c>
      <c r="H49" s="6">
        <f t="shared" si="0"/>
        <v>2.4295096584052551</v>
      </c>
    </row>
    <row r="50" spans="1:8" x14ac:dyDescent="0.25">
      <c r="A50" s="90"/>
      <c r="B50" s="90"/>
      <c r="C50" s="2">
        <v>2022</v>
      </c>
      <c r="D50" s="12">
        <v>590</v>
      </c>
      <c r="E50" s="12">
        <v>540069534386</v>
      </c>
      <c r="F50" s="11">
        <v>2238750000</v>
      </c>
      <c r="G50" s="6">
        <f t="shared" si="1"/>
        <v>241.23708961965383</v>
      </c>
      <c r="H50" s="6">
        <f t="shared" si="0"/>
        <v>2.4457267368389446</v>
      </c>
    </row>
    <row r="51" spans="1:8" x14ac:dyDescent="0.25">
      <c r="A51" s="90">
        <v>13</v>
      </c>
      <c r="B51" s="90" t="s">
        <v>22</v>
      </c>
      <c r="C51" s="2">
        <v>2019</v>
      </c>
      <c r="D51" s="12">
        <v>6200</v>
      </c>
      <c r="E51" s="12">
        <v>1086842000000</v>
      </c>
      <c r="F51" s="11">
        <v>2107000000</v>
      </c>
      <c r="G51" s="6">
        <f t="shared" si="1"/>
        <v>515.8243948742288</v>
      </c>
      <c r="H51" s="6">
        <f t="shared" si="0"/>
        <v>12.019594384464346</v>
      </c>
    </row>
    <row r="52" spans="1:8" x14ac:dyDescent="0.25">
      <c r="A52" s="90"/>
      <c r="B52" s="90"/>
      <c r="C52" s="2">
        <v>2020</v>
      </c>
      <c r="D52" s="12">
        <v>6230</v>
      </c>
      <c r="E52" s="12">
        <v>1318270000000</v>
      </c>
      <c r="F52" s="11">
        <v>2107000000</v>
      </c>
      <c r="G52" s="6">
        <f t="shared" si="1"/>
        <v>625.66207878500234</v>
      </c>
      <c r="H52" s="6">
        <f t="shared" si="0"/>
        <v>9.9574518118443116</v>
      </c>
    </row>
    <row r="53" spans="1:8" x14ac:dyDescent="0.25">
      <c r="A53" s="90"/>
      <c r="B53" s="90"/>
      <c r="C53" s="2">
        <v>2021</v>
      </c>
      <c r="D53" s="12">
        <v>6480</v>
      </c>
      <c r="E53" s="12">
        <v>946353000000</v>
      </c>
      <c r="F53" s="11">
        <v>2107000000</v>
      </c>
      <c r="G53" s="6">
        <f t="shared" si="1"/>
        <v>449.14712861888944</v>
      </c>
      <c r="H53" s="6">
        <f t="shared" si="0"/>
        <v>14.427343707897581</v>
      </c>
    </row>
    <row r="54" spans="1:8" x14ac:dyDescent="0.25">
      <c r="A54" s="90"/>
      <c r="B54" s="90"/>
      <c r="C54" s="2">
        <v>2022</v>
      </c>
      <c r="D54" s="12">
        <v>6500</v>
      </c>
      <c r="E54" s="12">
        <v>1031878000000</v>
      </c>
      <c r="F54" s="11">
        <v>2107000000</v>
      </c>
      <c r="G54" s="6">
        <f t="shared" si="1"/>
        <v>489.73801613668724</v>
      </c>
      <c r="H54" s="6">
        <f t="shared" si="0"/>
        <v>13.272402357643054</v>
      </c>
    </row>
    <row r="55" spans="1:8" x14ac:dyDescent="0.25">
      <c r="A55" s="90">
        <v>14</v>
      </c>
      <c r="B55" s="90" t="s">
        <v>23</v>
      </c>
      <c r="C55" s="2">
        <v>2019</v>
      </c>
      <c r="D55" s="3">
        <v>2050</v>
      </c>
      <c r="E55" s="11">
        <v>9899940195318</v>
      </c>
      <c r="F55" s="5">
        <v>22358699725</v>
      </c>
      <c r="G55" s="6">
        <f t="shared" ref="G55:G102" si="2">E55/F55</f>
        <v>442.77799322330674</v>
      </c>
      <c r="H55" s="6">
        <f t="shared" si="0"/>
        <v>4.6298597296503878</v>
      </c>
    </row>
    <row r="56" spans="1:8" x14ac:dyDescent="0.25">
      <c r="A56" s="90"/>
      <c r="B56" s="90"/>
      <c r="C56" s="2">
        <v>2020</v>
      </c>
      <c r="D56" s="3">
        <v>2710</v>
      </c>
      <c r="E56" s="11">
        <v>11271468049958</v>
      </c>
      <c r="F56" s="5">
        <v>22358699725</v>
      </c>
      <c r="G56" s="6">
        <f t="shared" si="2"/>
        <v>504.12001541194275</v>
      </c>
      <c r="H56" s="6">
        <f t="shared" si="0"/>
        <v>5.3757040330674384</v>
      </c>
    </row>
    <row r="57" spans="1:8" x14ac:dyDescent="0.25">
      <c r="A57" s="90"/>
      <c r="B57" s="90"/>
      <c r="C57" s="2">
        <v>2021</v>
      </c>
      <c r="D57" s="3">
        <v>2040</v>
      </c>
      <c r="E57" s="11">
        <v>11360031396135</v>
      </c>
      <c r="F57" s="5">
        <v>22358699725</v>
      </c>
      <c r="G57" s="6">
        <f t="shared" si="2"/>
        <v>508.08103941004111</v>
      </c>
      <c r="H57" s="6">
        <f t="shared" si="0"/>
        <v>4.0151075158576051</v>
      </c>
    </row>
    <row r="58" spans="1:8" x14ac:dyDescent="0.25">
      <c r="A58" s="90"/>
      <c r="B58" s="90"/>
      <c r="C58" s="2">
        <v>2022</v>
      </c>
      <c r="D58" s="3">
        <v>2500</v>
      </c>
      <c r="E58" s="11">
        <v>12834694090515</v>
      </c>
      <c r="F58" s="5">
        <v>22358699725</v>
      </c>
      <c r="G58" s="6">
        <f t="shared" si="2"/>
        <v>574.03580030926867</v>
      </c>
      <c r="H58" s="6">
        <f t="shared" si="0"/>
        <v>4.3551290680008021</v>
      </c>
    </row>
    <row r="59" spans="1:8" x14ac:dyDescent="0.25">
      <c r="A59" s="90">
        <v>15</v>
      </c>
      <c r="B59" s="90" t="s">
        <v>24</v>
      </c>
      <c r="C59" s="2">
        <v>2019</v>
      </c>
      <c r="D59" s="12">
        <v>366</v>
      </c>
      <c r="E59" s="12">
        <v>349108380000</v>
      </c>
      <c r="F59" s="11">
        <v>15816310000</v>
      </c>
      <c r="G59" s="6">
        <f t="shared" si="2"/>
        <v>22.072681934028861</v>
      </c>
      <c r="H59" s="6">
        <f t="shared" si="0"/>
        <v>16.581582659230349</v>
      </c>
    </row>
    <row r="60" spans="1:8" x14ac:dyDescent="0.25">
      <c r="A60" s="90"/>
      <c r="B60" s="90"/>
      <c r="C60" s="2">
        <v>2020</v>
      </c>
      <c r="D60" s="12">
        <v>366</v>
      </c>
      <c r="E60" s="12">
        <v>355218900000</v>
      </c>
      <c r="F60" s="11">
        <v>15816310000</v>
      </c>
      <c r="G60" s="6">
        <f t="shared" si="2"/>
        <v>22.459024892658274</v>
      </c>
      <c r="H60" s="6">
        <f t="shared" si="0"/>
        <v>16.296344197901632</v>
      </c>
    </row>
    <row r="61" spans="1:8" x14ac:dyDescent="0.25">
      <c r="A61" s="90"/>
      <c r="B61" s="90"/>
      <c r="C61" s="2">
        <v>2021</v>
      </c>
      <c r="D61" s="12">
        <v>366</v>
      </c>
      <c r="E61" s="12">
        <v>359793020000</v>
      </c>
      <c r="F61" s="11">
        <v>15816310000</v>
      </c>
      <c r="G61" s="6">
        <f t="shared" si="2"/>
        <v>22.748227620728223</v>
      </c>
      <c r="H61" s="6">
        <f t="shared" si="0"/>
        <v>16.089165543011369</v>
      </c>
    </row>
    <row r="62" spans="1:8" x14ac:dyDescent="0.25">
      <c r="A62" s="90"/>
      <c r="B62" s="90"/>
      <c r="C62" s="2">
        <v>2022</v>
      </c>
      <c r="D62" s="12">
        <v>366</v>
      </c>
      <c r="E62" s="12">
        <v>370154270000</v>
      </c>
      <c r="F62" s="11">
        <v>15816310000</v>
      </c>
      <c r="G62" s="6">
        <f t="shared" si="2"/>
        <v>23.403326692509189</v>
      </c>
      <c r="H62" s="6">
        <f t="shared" si="0"/>
        <v>15.638802329634073</v>
      </c>
    </row>
    <row r="63" spans="1:8" x14ac:dyDescent="0.25">
      <c r="A63" s="90">
        <v>16</v>
      </c>
      <c r="B63" s="90" t="s">
        <v>25</v>
      </c>
      <c r="C63" s="2">
        <v>2019</v>
      </c>
      <c r="D63" s="12">
        <v>900</v>
      </c>
      <c r="E63" s="12">
        <v>91621300000</v>
      </c>
      <c r="F63" s="11">
        <v>1839102506</v>
      </c>
      <c r="G63" s="6">
        <f t="shared" si="2"/>
        <v>49.818484669064986</v>
      </c>
      <c r="H63" s="6">
        <f t="shared" si="0"/>
        <v>18.065583607741868</v>
      </c>
    </row>
    <row r="64" spans="1:8" x14ac:dyDescent="0.25">
      <c r="A64" s="90"/>
      <c r="B64" s="90"/>
      <c r="C64" s="2">
        <v>2020</v>
      </c>
      <c r="D64" s="12">
        <v>900</v>
      </c>
      <c r="E64" s="12">
        <v>93067500000</v>
      </c>
      <c r="F64" s="11">
        <v>1839102506</v>
      </c>
      <c r="G64" s="6">
        <f t="shared" si="2"/>
        <v>50.604846492444508</v>
      </c>
      <c r="H64" s="6">
        <f t="shared" si="0"/>
        <v>17.784857822548151</v>
      </c>
    </row>
    <row r="65" spans="1:8" x14ac:dyDescent="0.25">
      <c r="A65" s="90"/>
      <c r="B65" s="90"/>
      <c r="C65" s="2">
        <v>2021</v>
      </c>
      <c r="D65" s="12">
        <v>900</v>
      </c>
      <c r="E65" s="12">
        <v>279411300000</v>
      </c>
      <c r="F65" s="11">
        <v>1839102506</v>
      </c>
      <c r="G65" s="6">
        <f t="shared" si="2"/>
        <v>151.92807311633339</v>
      </c>
      <c r="H65" s="6">
        <f t="shared" si="0"/>
        <v>5.9238558190023101</v>
      </c>
    </row>
    <row r="66" spans="1:8" ht="13.9" customHeight="1" x14ac:dyDescent="0.25">
      <c r="A66" s="90"/>
      <c r="B66" s="90"/>
      <c r="C66" s="2">
        <v>2022</v>
      </c>
      <c r="D66" s="12">
        <v>900</v>
      </c>
      <c r="E66" s="12">
        <v>283079000000</v>
      </c>
      <c r="F66" s="11">
        <v>1839102506</v>
      </c>
      <c r="G66" s="6">
        <f t="shared" si="2"/>
        <v>153.92236108453218</v>
      </c>
      <c r="H66" s="6">
        <f t="shared" si="0"/>
        <v>5.8471036544568831</v>
      </c>
    </row>
    <row r="67" spans="1:8" x14ac:dyDescent="0.25">
      <c r="A67" s="90">
        <v>17</v>
      </c>
      <c r="B67" s="90" t="s">
        <v>26</v>
      </c>
      <c r="C67" s="2">
        <v>2019</v>
      </c>
      <c r="D67" s="12">
        <v>274</v>
      </c>
      <c r="E67" s="12">
        <v>1040576552571</v>
      </c>
      <c r="F67" s="11">
        <v>1730103217</v>
      </c>
      <c r="G67" s="6">
        <f t="shared" si="2"/>
        <v>601.45345222544609</v>
      </c>
      <c r="H67" s="6">
        <f t="shared" si="0"/>
        <v>0.45556310132757388</v>
      </c>
    </row>
    <row r="68" spans="1:8" x14ac:dyDescent="0.25">
      <c r="A68" s="90"/>
      <c r="B68" s="90"/>
      <c r="C68" s="2">
        <v>2020</v>
      </c>
      <c r="D68" s="12">
        <v>274</v>
      </c>
      <c r="E68" s="12">
        <v>1035820381000</v>
      </c>
      <c r="F68" s="11">
        <v>1730103217</v>
      </c>
      <c r="G68" s="6">
        <f t="shared" si="2"/>
        <v>598.70438412114697</v>
      </c>
      <c r="H68" s="6">
        <f t="shared" ref="H68:H102" si="3">D68/G68*100%</f>
        <v>0.45765490827699784</v>
      </c>
    </row>
    <row r="69" spans="1:8" x14ac:dyDescent="0.25">
      <c r="A69" s="90"/>
      <c r="B69" s="90"/>
      <c r="C69" s="2">
        <v>2021</v>
      </c>
      <c r="D69" s="12">
        <v>274</v>
      </c>
      <c r="E69" s="12">
        <v>961981659335</v>
      </c>
      <c r="F69" s="11">
        <v>1730103217</v>
      </c>
      <c r="G69" s="6">
        <f t="shared" si="2"/>
        <v>556.02558846348882</v>
      </c>
      <c r="H69" s="6">
        <f t="shared" si="3"/>
        <v>0.49278307632777607</v>
      </c>
    </row>
    <row r="70" spans="1:8" x14ac:dyDescent="0.25">
      <c r="A70" s="90"/>
      <c r="B70" s="90"/>
      <c r="C70" s="2">
        <v>2022</v>
      </c>
      <c r="D70" s="12">
        <v>274</v>
      </c>
      <c r="E70" s="12">
        <v>992485493010</v>
      </c>
      <c r="F70" s="11">
        <v>1730103217</v>
      </c>
      <c r="G70" s="6">
        <f t="shared" si="2"/>
        <v>573.65681033237456</v>
      </c>
      <c r="H70" s="6">
        <f t="shared" si="3"/>
        <v>0.47763749172827819</v>
      </c>
    </row>
    <row r="71" spans="1:8" x14ac:dyDescent="0.25">
      <c r="A71" s="90">
        <v>18</v>
      </c>
      <c r="B71" s="90" t="s">
        <v>27</v>
      </c>
      <c r="C71" s="2">
        <v>2019</v>
      </c>
      <c r="D71" s="3">
        <v>1610</v>
      </c>
      <c r="E71" s="11">
        <v>380381947966</v>
      </c>
      <c r="F71" s="5">
        <v>690740500</v>
      </c>
      <c r="G71" s="6">
        <f t="shared" si="2"/>
        <v>550.68719434577815</v>
      </c>
      <c r="H71" s="6">
        <f t="shared" si="3"/>
        <v>2.9236198272463843</v>
      </c>
    </row>
    <row r="72" spans="1:8" x14ac:dyDescent="0.25">
      <c r="A72" s="90"/>
      <c r="B72" s="90"/>
      <c r="C72" s="2">
        <v>2020</v>
      </c>
      <c r="D72" s="3">
        <v>1565</v>
      </c>
      <c r="E72" s="11">
        <v>406954570727</v>
      </c>
      <c r="F72" s="5">
        <v>690740500</v>
      </c>
      <c r="G72" s="6">
        <f t="shared" si="2"/>
        <v>589.15695652274621</v>
      </c>
      <c r="H72" s="6">
        <f t="shared" si="3"/>
        <v>2.6563379803520633</v>
      </c>
    </row>
    <row r="73" spans="1:8" x14ac:dyDescent="0.25">
      <c r="A73" s="90"/>
      <c r="B73" s="90"/>
      <c r="C73" s="2">
        <v>2021</v>
      </c>
      <c r="D73" s="3">
        <v>2420</v>
      </c>
      <c r="E73" s="11">
        <v>541837229228</v>
      </c>
      <c r="F73" s="5">
        <v>690740500</v>
      </c>
      <c r="G73" s="6">
        <f t="shared" si="2"/>
        <v>784.42950605618171</v>
      </c>
      <c r="H73" s="6">
        <f t="shared" si="3"/>
        <v>3.0850445850346135</v>
      </c>
    </row>
    <row r="74" spans="1:8" x14ac:dyDescent="0.25">
      <c r="A74" s="90"/>
      <c r="B74" s="90"/>
      <c r="C74" s="2">
        <v>2022</v>
      </c>
      <c r="D74" s="3">
        <v>1950</v>
      </c>
      <c r="E74" s="15">
        <v>590753527421</v>
      </c>
      <c r="F74" s="5">
        <v>690740500</v>
      </c>
      <c r="G74" s="6">
        <f t="shared" si="2"/>
        <v>855.24669166061642</v>
      </c>
      <c r="H74" s="6">
        <f t="shared" si="3"/>
        <v>2.2800438972920452</v>
      </c>
    </row>
    <row r="75" spans="1:8" x14ac:dyDescent="0.25">
      <c r="A75" s="90">
        <v>19</v>
      </c>
      <c r="B75" s="90" t="s">
        <v>28</v>
      </c>
      <c r="C75" s="2">
        <v>2019</v>
      </c>
      <c r="D75" s="12">
        <v>1000</v>
      </c>
      <c r="E75" s="12">
        <v>4069182342000</v>
      </c>
      <c r="F75" s="11">
        <v>9525000000</v>
      </c>
      <c r="G75" s="6">
        <f t="shared" si="2"/>
        <v>427.21074456692912</v>
      </c>
      <c r="H75" s="6">
        <f t="shared" si="3"/>
        <v>2.3407650971272203</v>
      </c>
    </row>
    <row r="76" spans="1:8" x14ac:dyDescent="0.25">
      <c r="A76" s="90"/>
      <c r="B76" s="90"/>
      <c r="C76" s="2">
        <v>2020</v>
      </c>
      <c r="D76" s="12">
        <v>1000</v>
      </c>
      <c r="E76" s="12">
        <v>4068567272000</v>
      </c>
      <c r="F76" s="11">
        <v>9525000000</v>
      </c>
      <c r="G76" s="6">
        <f t="shared" si="2"/>
        <v>427.1461702887139</v>
      </c>
      <c r="H76" s="6">
        <f t="shared" si="3"/>
        <v>2.3411189647892345</v>
      </c>
    </row>
    <row r="77" spans="1:8" x14ac:dyDescent="0.25">
      <c r="A77" s="90"/>
      <c r="B77" s="90"/>
      <c r="C77" s="2">
        <v>2021</v>
      </c>
      <c r="D77" s="12">
        <v>1000</v>
      </c>
      <c r="E77" s="12">
        <v>4870786420000</v>
      </c>
      <c r="F77" s="11">
        <v>9525000000</v>
      </c>
      <c r="G77" s="6">
        <f t="shared" si="2"/>
        <v>511.3686530183727</v>
      </c>
      <c r="H77" s="6">
        <f t="shared" si="3"/>
        <v>1.9555363710651061</v>
      </c>
    </row>
    <row r="78" spans="1:8" x14ac:dyDescent="0.25">
      <c r="A78" s="90"/>
      <c r="B78" s="90"/>
      <c r="C78" s="2">
        <v>2022</v>
      </c>
      <c r="D78" s="12">
        <v>1000</v>
      </c>
      <c r="E78" s="12">
        <v>6107507765000</v>
      </c>
      <c r="F78" s="11">
        <v>9525000000</v>
      </c>
      <c r="G78" s="6">
        <f t="shared" si="2"/>
        <v>641.20816430446189</v>
      </c>
      <c r="H78" s="6">
        <f t="shared" si="3"/>
        <v>1.5595559377892991</v>
      </c>
    </row>
    <row r="79" spans="1:8" x14ac:dyDescent="0.25">
      <c r="A79" s="90">
        <v>20</v>
      </c>
      <c r="B79" s="90" t="s">
        <v>29</v>
      </c>
      <c r="C79" s="2">
        <v>2019</v>
      </c>
      <c r="D79" s="3">
        <v>4850</v>
      </c>
      <c r="E79" s="11">
        <v>1391999046712</v>
      </c>
      <c r="F79" s="5">
        <v>918492750</v>
      </c>
      <c r="G79" s="6">
        <f t="shared" si="2"/>
        <v>1515.5253503220358</v>
      </c>
      <c r="H79" s="6">
        <f t="shared" si="3"/>
        <v>3.2002104082055887</v>
      </c>
    </row>
    <row r="80" spans="1:8" x14ac:dyDescent="0.25">
      <c r="A80" s="90"/>
      <c r="B80" s="90"/>
      <c r="C80" s="2">
        <v>2020</v>
      </c>
      <c r="D80" s="3">
        <v>7275</v>
      </c>
      <c r="E80" s="11">
        <v>1598672228267</v>
      </c>
      <c r="F80" s="5">
        <v>918492750</v>
      </c>
      <c r="G80" s="6">
        <f t="shared" si="2"/>
        <v>1740.5387557680776</v>
      </c>
      <c r="H80" s="6">
        <f t="shared" si="3"/>
        <v>4.1797403108037283</v>
      </c>
    </row>
    <row r="81" spans="1:8" x14ac:dyDescent="0.25">
      <c r="A81" s="90"/>
      <c r="B81" s="90"/>
      <c r="C81" s="2">
        <v>2021</v>
      </c>
      <c r="D81" s="3">
        <v>7000</v>
      </c>
      <c r="E81" s="11">
        <v>1760590755177</v>
      </c>
      <c r="F81" s="5">
        <v>918492750</v>
      </c>
      <c r="G81" s="6">
        <f t="shared" si="2"/>
        <v>1916.8259686067202</v>
      </c>
      <c r="H81" s="6">
        <f t="shared" si="3"/>
        <v>3.6518703912844406</v>
      </c>
    </row>
    <row r="82" spans="1:8" x14ac:dyDescent="0.25">
      <c r="A82" s="90"/>
      <c r="B82" s="90"/>
      <c r="C82" s="2">
        <v>2022</v>
      </c>
      <c r="D82" s="3">
        <v>7100</v>
      </c>
      <c r="E82" s="11">
        <v>2045289129558</v>
      </c>
      <c r="F82" s="5">
        <v>918492750</v>
      </c>
      <c r="G82" s="6">
        <f t="shared" si="2"/>
        <v>2226.7885397658283</v>
      </c>
      <c r="H82" s="6">
        <f t="shared" si="3"/>
        <v>3.1884482397895959</v>
      </c>
    </row>
    <row r="83" spans="1:8" x14ac:dyDescent="0.25">
      <c r="A83" s="90">
        <v>21</v>
      </c>
      <c r="B83" s="90" t="s">
        <v>30</v>
      </c>
      <c r="C83" s="2">
        <v>2019</v>
      </c>
      <c r="D83" s="12">
        <v>1190</v>
      </c>
      <c r="E83" s="12">
        <v>2979700000007</v>
      </c>
      <c r="F83" s="11">
        <v>12000000000</v>
      </c>
      <c r="G83" s="6">
        <f t="shared" si="2"/>
        <v>248.30833333391666</v>
      </c>
      <c r="H83" s="6">
        <f t="shared" si="3"/>
        <v>4.7924287679855198</v>
      </c>
    </row>
    <row r="84" spans="1:8" x14ac:dyDescent="0.25">
      <c r="A84" s="90"/>
      <c r="B84" s="90"/>
      <c r="C84" s="2">
        <v>2020</v>
      </c>
      <c r="D84" s="12">
        <v>1190</v>
      </c>
      <c r="E84" s="12">
        <v>6354780000006</v>
      </c>
      <c r="F84" s="11">
        <v>12000000000</v>
      </c>
      <c r="G84" s="6">
        <f t="shared" si="2"/>
        <v>529.56500000050005</v>
      </c>
      <c r="H84" s="6">
        <f t="shared" si="3"/>
        <v>2.2471273592455625</v>
      </c>
    </row>
    <row r="85" spans="1:8" x14ac:dyDescent="0.25">
      <c r="A85" s="90"/>
      <c r="B85" s="90"/>
      <c r="C85" s="2">
        <v>2021</v>
      </c>
      <c r="D85" s="12">
        <v>1190</v>
      </c>
      <c r="E85" s="12">
        <v>7662994360266</v>
      </c>
      <c r="F85" s="11">
        <v>12000000000</v>
      </c>
      <c r="G85" s="6">
        <f t="shared" si="2"/>
        <v>638.58286335549997</v>
      </c>
      <c r="H85" s="6">
        <f t="shared" si="3"/>
        <v>1.8635013062314598</v>
      </c>
    </row>
    <row r="86" spans="1:8" x14ac:dyDescent="0.25">
      <c r="A86" s="90"/>
      <c r="B86" s="90"/>
      <c r="C86" s="2">
        <v>2022</v>
      </c>
      <c r="D86" s="12">
        <v>1190</v>
      </c>
      <c r="E86" s="12">
        <v>8947461106808</v>
      </c>
      <c r="F86" s="11">
        <v>12000000000</v>
      </c>
      <c r="G86" s="6">
        <f t="shared" si="2"/>
        <v>745.62175890066669</v>
      </c>
      <c r="H86" s="6">
        <f t="shared" si="3"/>
        <v>1.5959834672133466</v>
      </c>
    </row>
    <row r="87" spans="1:8" x14ac:dyDescent="0.25">
      <c r="A87" s="90">
        <v>22</v>
      </c>
      <c r="B87" s="90" t="s">
        <v>31</v>
      </c>
      <c r="C87" s="2">
        <v>2019</v>
      </c>
      <c r="D87" s="12">
        <v>386</v>
      </c>
      <c r="E87" s="12">
        <v>8854225986550</v>
      </c>
      <c r="F87" s="11">
        <v>5855000000</v>
      </c>
      <c r="G87" s="6">
        <f t="shared" si="2"/>
        <v>1512.2503819897524</v>
      </c>
      <c r="H87" s="6">
        <f t="shared" si="3"/>
        <v>0.25524873697973094</v>
      </c>
    </row>
    <row r="88" spans="1:8" x14ac:dyDescent="0.25">
      <c r="A88" s="90"/>
      <c r="B88" s="90"/>
      <c r="C88" s="2">
        <v>2020</v>
      </c>
      <c r="D88" s="12">
        <v>386</v>
      </c>
      <c r="E88" s="12">
        <v>9353924838510</v>
      </c>
      <c r="F88" s="11">
        <v>5855000000</v>
      </c>
      <c r="G88" s="6">
        <f t="shared" si="2"/>
        <v>1597.5960441520069</v>
      </c>
      <c r="H88" s="6">
        <f t="shared" si="3"/>
        <v>0.24161301689056583</v>
      </c>
    </row>
    <row r="89" spans="1:8" x14ac:dyDescent="0.25">
      <c r="A89" s="90"/>
      <c r="B89" s="90"/>
      <c r="C89" s="2">
        <v>2021</v>
      </c>
      <c r="D89" s="12">
        <v>386</v>
      </c>
      <c r="E89" s="12">
        <v>9617119297010</v>
      </c>
      <c r="F89" s="11">
        <v>5855000000</v>
      </c>
      <c r="G89" s="6">
        <f t="shared" si="2"/>
        <v>1642.5481292929121</v>
      </c>
      <c r="H89" s="6">
        <f t="shared" si="3"/>
        <v>0.23500072425041582</v>
      </c>
    </row>
    <row r="90" spans="1:8" x14ac:dyDescent="0.25">
      <c r="A90" s="90"/>
      <c r="B90" s="90"/>
      <c r="C90" s="2">
        <v>2022</v>
      </c>
      <c r="D90" s="12">
        <v>386</v>
      </c>
      <c r="E90" s="12">
        <v>10228149711310</v>
      </c>
      <c r="F90" s="11">
        <v>5855000000</v>
      </c>
      <c r="G90" s="6">
        <f t="shared" si="2"/>
        <v>1746.9085758001709</v>
      </c>
      <c r="H90" s="6">
        <f t="shared" si="3"/>
        <v>0.22096176373923451</v>
      </c>
    </row>
    <row r="91" spans="1:8" x14ac:dyDescent="0.25">
      <c r="A91" s="90">
        <v>23</v>
      </c>
      <c r="B91" s="90" t="s">
        <v>32</v>
      </c>
      <c r="C91" s="2">
        <v>2019</v>
      </c>
      <c r="D91" s="12">
        <v>4890</v>
      </c>
      <c r="E91" s="12">
        <v>4198090100000</v>
      </c>
      <c r="F91" s="11">
        <v>15627150000</v>
      </c>
      <c r="G91" s="6">
        <f t="shared" si="2"/>
        <v>268.64080142572379</v>
      </c>
      <c r="H91" s="6">
        <f t="shared" si="3"/>
        <v>18.202744981581031</v>
      </c>
    </row>
    <row r="92" spans="1:8" x14ac:dyDescent="0.25">
      <c r="A92" s="90"/>
      <c r="B92" s="90"/>
      <c r="C92" s="2">
        <v>2020</v>
      </c>
      <c r="D92" s="12">
        <v>4890</v>
      </c>
      <c r="E92" s="12">
        <v>4198090100000</v>
      </c>
      <c r="F92" s="11">
        <v>15627150000</v>
      </c>
      <c r="G92" s="6">
        <f t="shared" si="2"/>
        <v>268.64080142572379</v>
      </c>
      <c r="H92" s="6">
        <f t="shared" si="3"/>
        <v>18.202744981581031</v>
      </c>
    </row>
    <row r="93" spans="1:8" x14ac:dyDescent="0.25">
      <c r="A93" s="90"/>
      <c r="B93" s="90"/>
      <c r="C93" s="2">
        <v>2021</v>
      </c>
      <c r="D93" s="12">
        <v>4890</v>
      </c>
      <c r="E93" s="12">
        <v>4198090100000</v>
      </c>
      <c r="F93" s="11">
        <v>15627150000</v>
      </c>
      <c r="G93" s="6">
        <f t="shared" si="2"/>
        <v>268.64080142572379</v>
      </c>
      <c r="H93" s="6">
        <f t="shared" si="3"/>
        <v>18.202744981581031</v>
      </c>
    </row>
    <row r="94" spans="1:8" x14ac:dyDescent="0.25">
      <c r="A94" s="90"/>
      <c r="B94" s="90"/>
      <c r="C94" s="2">
        <v>2022</v>
      </c>
      <c r="D94" s="12">
        <v>4890</v>
      </c>
      <c r="E94" s="12">
        <v>4256691300000</v>
      </c>
      <c r="F94" s="11">
        <v>15627150000</v>
      </c>
      <c r="G94" s="6">
        <f t="shared" si="2"/>
        <v>272.39076223111698</v>
      </c>
      <c r="H94" s="6">
        <f t="shared" si="3"/>
        <v>17.952150652785182</v>
      </c>
    </row>
    <row r="95" spans="1:8" x14ac:dyDescent="0.25">
      <c r="A95" s="90">
        <v>24</v>
      </c>
      <c r="B95" s="90" t="s">
        <v>33</v>
      </c>
      <c r="C95" s="2">
        <v>2019</v>
      </c>
      <c r="D95" s="3">
        <v>1885</v>
      </c>
      <c r="E95" s="11">
        <v>5655139000000</v>
      </c>
      <c r="F95" s="5">
        <v>11553528000</v>
      </c>
      <c r="G95" s="6">
        <f t="shared" si="2"/>
        <v>489.47291251641923</v>
      </c>
      <c r="H95" s="6">
        <f t="shared" si="3"/>
        <v>3.8510813403525535</v>
      </c>
    </row>
    <row r="96" spans="1:8" x14ac:dyDescent="0.25">
      <c r="A96" s="90"/>
      <c r="B96" s="90"/>
      <c r="C96" s="2">
        <v>2020</v>
      </c>
      <c r="D96" s="3">
        <v>1600</v>
      </c>
      <c r="E96" s="11">
        <v>4781737000000</v>
      </c>
      <c r="F96" s="5">
        <v>11553528000</v>
      </c>
      <c r="G96" s="6">
        <f t="shared" si="2"/>
        <v>413.87678291860288</v>
      </c>
      <c r="H96" s="6">
        <f t="shared" si="3"/>
        <v>3.8658848866008313</v>
      </c>
    </row>
    <row r="97" spans="1:8" x14ac:dyDescent="0.25">
      <c r="A97" s="90"/>
      <c r="B97" s="90"/>
      <c r="C97" s="2">
        <v>2021</v>
      </c>
      <c r="D97" s="3">
        <v>1570</v>
      </c>
      <c r="E97" s="11">
        <v>5138126000000</v>
      </c>
      <c r="F97" s="5">
        <v>11553528000</v>
      </c>
      <c r="G97" s="6">
        <f t="shared" si="2"/>
        <v>444.72355110923695</v>
      </c>
      <c r="H97" s="6">
        <f t="shared" si="3"/>
        <v>3.5302830175826752</v>
      </c>
    </row>
    <row r="98" spans="1:8" x14ac:dyDescent="0.25">
      <c r="A98" s="90"/>
      <c r="B98" s="90"/>
      <c r="C98" s="2">
        <v>2022</v>
      </c>
      <c r="D98" s="3">
        <v>1885</v>
      </c>
      <c r="E98" s="4">
        <v>5822679000000</v>
      </c>
      <c r="F98" s="5">
        <v>11553528000</v>
      </c>
      <c r="G98" s="6">
        <f t="shared" si="2"/>
        <v>503.97411076512731</v>
      </c>
      <c r="H98" s="6">
        <f t="shared" si="3"/>
        <v>3.7402714935856847</v>
      </c>
    </row>
    <row r="99" spans="1:8" x14ac:dyDescent="0.25">
      <c r="A99" s="90">
        <v>25</v>
      </c>
      <c r="B99" s="90" t="s">
        <v>34</v>
      </c>
      <c r="C99" s="2">
        <v>2019</v>
      </c>
      <c r="D99" s="12">
        <v>80</v>
      </c>
      <c r="E99" s="12">
        <v>13296259876</v>
      </c>
      <c r="F99" s="11">
        <v>2500162000</v>
      </c>
      <c r="G99" s="6">
        <f t="shared" si="2"/>
        <v>5.3181593336751778</v>
      </c>
      <c r="H99" s="6">
        <f t="shared" si="3"/>
        <v>15.042798641520776</v>
      </c>
    </row>
    <row r="100" spans="1:8" x14ac:dyDescent="0.25">
      <c r="A100" s="90"/>
      <c r="B100" s="90"/>
      <c r="C100" s="2">
        <v>2020</v>
      </c>
      <c r="D100" s="12">
        <v>80</v>
      </c>
      <c r="E100" s="12">
        <v>13296259876</v>
      </c>
      <c r="F100" s="11">
        <v>2500162000</v>
      </c>
      <c r="G100" s="6">
        <f t="shared" si="2"/>
        <v>5.3181593336751778</v>
      </c>
      <c r="H100" s="6">
        <f t="shared" si="3"/>
        <v>15.042798641520776</v>
      </c>
    </row>
    <row r="101" spans="1:8" x14ac:dyDescent="0.25">
      <c r="A101" s="90"/>
      <c r="B101" s="90"/>
      <c r="C101" s="2">
        <v>2021</v>
      </c>
      <c r="D101" s="12">
        <v>80</v>
      </c>
      <c r="E101" s="12">
        <v>13296259876</v>
      </c>
      <c r="F101" s="11">
        <v>2500162000</v>
      </c>
      <c r="G101" s="6">
        <f t="shared" si="2"/>
        <v>5.3181593336751778</v>
      </c>
      <c r="H101" s="6">
        <f t="shared" si="3"/>
        <v>15.042798641520776</v>
      </c>
    </row>
    <row r="102" spans="1:8" x14ac:dyDescent="0.25">
      <c r="A102" s="90"/>
      <c r="B102" s="90"/>
      <c r="C102" s="2">
        <v>2022</v>
      </c>
      <c r="D102" s="12">
        <v>80</v>
      </c>
      <c r="E102" s="12">
        <v>15938444031</v>
      </c>
      <c r="F102" s="11">
        <v>2500162000</v>
      </c>
      <c r="G102" s="6">
        <f t="shared" si="2"/>
        <v>6.3749645146994478</v>
      </c>
      <c r="H102" s="6">
        <f t="shared" si="3"/>
        <v>12.549089460111553</v>
      </c>
    </row>
  </sheetData>
  <mergeCells count="52">
    <mergeCell ref="A1:H1"/>
    <mergeCell ref="A3:A6"/>
    <mergeCell ref="B3:B6"/>
    <mergeCell ref="J3:K3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95:A98"/>
    <mergeCell ref="B95:B98"/>
    <mergeCell ref="A99:A102"/>
    <mergeCell ref="B99:B102"/>
    <mergeCell ref="A83:A86"/>
    <mergeCell ref="B83:B86"/>
    <mergeCell ref="A87:A90"/>
    <mergeCell ref="B87:B90"/>
    <mergeCell ref="A91:A94"/>
    <mergeCell ref="B91:B9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8E308-1E13-45B5-ABA2-9FFC3D98FF3D}">
  <dimension ref="A1:I102"/>
  <sheetViews>
    <sheetView topLeftCell="A79" workbookViewId="0">
      <selection activeCell="F3" sqref="F3:F102"/>
    </sheetView>
  </sheetViews>
  <sheetFormatPr defaultRowHeight="15" x14ac:dyDescent="0.25"/>
  <cols>
    <col min="1" max="1" width="3.42578125" bestFit="1" customWidth="1"/>
    <col min="2" max="2" width="18.28515625" bestFit="1" customWidth="1"/>
    <col min="4" max="4" width="18.5703125" style="25" bestFit="1" customWidth="1"/>
    <col min="5" max="5" width="20.7109375" style="25" customWidth="1"/>
    <col min="6" max="6" width="5.7109375" bestFit="1" customWidth="1"/>
    <col min="8" max="8" width="24.28515625" bestFit="1" customWidth="1"/>
    <col min="9" max="9" width="10.28515625" bestFit="1" customWidth="1"/>
    <col min="10" max="11" width="17.5703125" bestFit="1" customWidth="1"/>
  </cols>
  <sheetData>
    <row r="1" spans="1:9" ht="18.75" x14ac:dyDescent="0.3">
      <c r="A1" s="100" t="s">
        <v>114</v>
      </c>
      <c r="B1" s="100"/>
      <c r="C1" s="100"/>
      <c r="D1" s="100"/>
      <c r="E1" s="100"/>
      <c r="F1" s="100"/>
    </row>
    <row r="2" spans="1:9" ht="15.75" x14ac:dyDescent="0.25">
      <c r="A2" s="32" t="s">
        <v>0</v>
      </c>
      <c r="B2" s="32" t="s">
        <v>36</v>
      </c>
      <c r="C2" s="32" t="s">
        <v>2</v>
      </c>
      <c r="D2" s="33" t="s">
        <v>43</v>
      </c>
      <c r="E2" s="33" t="s">
        <v>44</v>
      </c>
      <c r="F2" s="34" t="s">
        <v>45</v>
      </c>
      <c r="H2" s="94" t="s">
        <v>9</v>
      </c>
      <c r="I2" s="95"/>
    </row>
    <row r="3" spans="1:9" x14ac:dyDescent="0.25">
      <c r="A3" s="86">
        <v>1</v>
      </c>
      <c r="B3" s="86" t="s">
        <v>8</v>
      </c>
      <c r="C3" s="2">
        <v>2019</v>
      </c>
      <c r="D3" s="48">
        <v>893779000000</v>
      </c>
      <c r="E3" s="48">
        <v>27781231000000</v>
      </c>
      <c r="F3" s="31">
        <f>D3/E3*100%</f>
        <v>3.2172044500115925E-2</v>
      </c>
      <c r="H3" s="49" t="s">
        <v>115</v>
      </c>
      <c r="I3" s="50" t="s">
        <v>43</v>
      </c>
    </row>
    <row r="4" spans="1:9" x14ac:dyDescent="0.25">
      <c r="A4" s="86"/>
      <c r="B4" s="86"/>
      <c r="C4" s="2">
        <v>2020</v>
      </c>
      <c r="D4" s="48">
        <v>2067362000000</v>
      </c>
      <c r="E4" s="48">
        <v>30399906000000</v>
      </c>
      <c r="F4" s="31">
        <f t="shared" ref="F4:F89" si="0">D4/E4*100%</f>
        <v>6.8005539227654191E-2</v>
      </c>
      <c r="H4" s="51"/>
      <c r="I4" s="52" t="s">
        <v>44</v>
      </c>
    </row>
    <row r="5" spans="1:9" x14ac:dyDescent="0.25">
      <c r="A5" s="86"/>
      <c r="B5" s="86"/>
      <c r="C5" s="2">
        <v>2021</v>
      </c>
      <c r="D5" s="48">
        <f>D4</f>
        <v>2067362000000</v>
      </c>
      <c r="E5" s="48">
        <f>E4</f>
        <v>30399906000000</v>
      </c>
      <c r="F5" s="31">
        <f t="shared" si="0"/>
        <v>6.8005539227654191E-2</v>
      </c>
      <c r="H5" s="27"/>
      <c r="I5" s="17"/>
    </row>
    <row r="6" spans="1:9" x14ac:dyDescent="0.25">
      <c r="A6" s="86"/>
      <c r="B6" s="86"/>
      <c r="C6" s="2">
        <v>2022</v>
      </c>
      <c r="D6" s="26">
        <v>1792050000000</v>
      </c>
      <c r="E6" s="48">
        <v>29249340000000</v>
      </c>
      <c r="F6" s="31">
        <f t="shared" si="0"/>
        <v>6.1268049125211027E-2</v>
      </c>
      <c r="I6" s="17"/>
    </row>
    <row r="7" spans="1:9" x14ac:dyDescent="0.25">
      <c r="A7" s="86">
        <v>2</v>
      </c>
      <c r="B7" s="86" t="s">
        <v>11</v>
      </c>
      <c r="C7" s="2">
        <v>2019</v>
      </c>
      <c r="D7" s="26">
        <v>135789000000</v>
      </c>
      <c r="E7" s="26">
        <v>958791000000</v>
      </c>
      <c r="F7" s="31">
        <f t="shared" si="0"/>
        <v>0.14162523427942064</v>
      </c>
    </row>
    <row r="8" spans="1:9" x14ac:dyDescent="0.25">
      <c r="A8" s="86"/>
      <c r="B8" s="86"/>
      <c r="C8" s="2">
        <v>2020</v>
      </c>
      <c r="D8" s="48">
        <f>D7</f>
        <v>135789000000</v>
      </c>
      <c r="E8" s="48">
        <f>E7</f>
        <v>958791000000</v>
      </c>
      <c r="F8" s="31">
        <f t="shared" ref="F8" si="1">D8/E8*100%</f>
        <v>0.14162523427942064</v>
      </c>
    </row>
    <row r="9" spans="1:9" x14ac:dyDescent="0.25">
      <c r="A9" s="86"/>
      <c r="B9" s="86"/>
      <c r="C9" s="2">
        <v>2021</v>
      </c>
      <c r="D9" s="26">
        <v>265758000000</v>
      </c>
      <c r="E9" s="26">
        <v>1304108000000</v>
      </c>
      <c r="F9" s="31">
        <f t="shared" si="0"/>
        <v>0.2037852693181853</v>
      </c>
    </row>
    <row r="10" spans="1:9" x14ac:dyDescent="0.25">
      <c r="A10" s="86"/>
      <c r="B10" s="86"/>
      <c r="C10" s="2">
        <v>2022</v>
      </c>
      <c r="D10" s="26">
        <v>364972000000</v>
      </c>
      <c r="E10" s="26">
        <v>1645582000000</v>
      </c>
      <c r="F10" s="31">
        <f t="shared" si="0"/>
        <v>0.22178900838730614</v>
      </c>
    </row>
    <row r="11" spans="1:9" x14ac:dyDescent="0.25">
      <c r="A11" s="86">
        <v>3</v>
      </c>
      <c r="B11" s="86" t="s">
        <v>12</v>
      </c>
      <c r="C11" s="2">
        <v>2019</v>
      </c>
      <c r="D11" s="26">
        <v>275667000000</v>
      </c>
      <c r="E11" s="26">
        <v>2914979000000</v>
      </c>
      <c r="F11" s="31">
        <f t="shared" si="0"/>
        <v>9.4569120395035441E-2</v>
      </c>
    </row>
    <row r="12" spans="1:9" x14ac:dyDescent="0.25">
      <c r="A12" s="86"/>
      <c r="B12" s="86"/>
      <c r="C12" s="2">
        <v>2020</v>
      </c>
      <c r="D12" s="48">
        <f>D11</f>
        <v>275667000000</v>
      </c>
      <c r="E12" s="48">
        <f>E11</f>
        <v>2914979000000</v>
      </c>
      <c r="F12" s="31">
        <f t="shared" ref="F12" si="2">D12/E12*100%</f>
        <v>9.4569120395035441E-2</v>
      </c>
    </row>
    <row r="13" spans="1:9" x14ac:dyDescent="0.25">
      <c r="A13" s="86"/>
      <c r="B13" s="86"/>
      <c r="C13" s="2">
        <v>2021</v>
      </c>
      <c r="D13" s="26">
        <v>380992000000</v>
      </c>
      <c r="E13" s="26">
        <v>3132202000000</v>
      </c>
      <c r="F13" s="31">
        <f t="shared" si="0"/>
        <v>0.1216371102502329</v>
      </c>
    </row>
    <row r="14" spans="1:9" x14ac:dyDescent="0.25">
      <c r="A14" s="86"/>
      <c r="B14" s="86"/>
      <c r="C14" s="2">
        <v>2022</v>
      </c>
      <c r="D14" s="26">
        <v>523242000000</v>
      </c>
      <c r="E14" s="26">
        <v>3410481000000</v>
      </c>
      <c r="F14" s="31">
        <f t="shared" si="0"/>
        <v>0.1534217607428395</v>
      </c>
    </row>
    <row r="15" spans="1:9" x14ac:dyDescent="0.25">
      <c r="A15" s="86">
        <v>4</v>
      </c>
      <c r="B15" s="86" t="s">
        <v>13</v>
      </c>
      <c r="C15" s="2">
        <v>2019</v>
      </c>
      <c r="D15" s="26">
        <v>44045828312</v>
      </c>
      <c r="E15" s="26">
        <v>1086873666641</v>
      </c>
      <c r="F15" s="31">
        <f t="shared" si="0"/>
        <v>4.0525251152808146E-2</v>
      </c>
    </row>
    <row r="16" spans="1:9" x14ac:dyDescent="0.25">
      <c r="A16" s="86"/>
      <c r="B16" s="86"/>
      <c r="C16" s="2">
        <v>2020</v>
      </c>
      <c r="D16" s="48">
        <f>D15</f>
        <v>44045828312</v>
      </c>
      <c r="E16" s="48">
        <f>E15</f>
        <v>1086873666641</v>
      </c>
      <c r="F16" s="31">
        <f t="shared" ref="F16" si="3">D16/E16*100%</f>
        <v>4.0525251152808146E-2</v>
      </c>
    </row>
    <row r="17" spans="1:6" x14ac:dyDescent="0.25">
      <c r="A17" s="86"/>
      <c r="B17" s="86"/>
      <c r="C17" s="2">
        <v>2021</v>
      </c>
      <c r="D17" s="26">
        <v>100066615090</v>
      </c>
      <c r="E17" s="26">
        <v>1147260611703</v>
      </c>
      <c r="F17" s="31">
        <f t="shared" si="0"/>
        <v>8.7222217924365561E-2</v>
      </c>
    </row>
    <row r="18" spans="1:6" x14ac:dyDescent="0.25">
      <c r="A18" s="86"/>
      <c r="B18" s="86"/>
      <c r="C18" s="2">
        <v>2022</v>
      </c>
      <c r="D18" s="26">
        <v>121257336904</v>
      </c>
      <c r="E18" s="26">
        <v>1074777460412</v>
      </c>
      <c r="F18" s="31">
        <f t="shared" si="0"/>
        <v>0.11282087815417882</v>
      </c>
    </row>
    <row r="19" spans="1:6" x14ac:dyDescent="0.25">
      <c r="A19" s="86">
        <v>5</v>
      </c>
      <c r="B19" s="86" t="s">
        <v>14</v>
      </c>
      <c r="C19" s="2">
        <v>2019</v>
      </c>
      <c r="D19" s="26">
        <v>181812593992</v>
      </c>
      <c r="E19" s="26">
        <v>1566673828068</v>
      </c>
      <c r="F19" s="31">
        <f t="shared" si="0"/>
        <v>0.11605006143251191</v>
      </c>
    </row>
    <row r="20" spans="1:6" x14ac:dyDescent="0.25">
      <c r="A20" s="86"/>
      <c r="B20" s="86"/>
      <c r="C20" s="2">
        <v>2020</v>
      </c>
      <c r="D20" s="48">
        <f>D19</f>
        <v>181812593992</v>
      </c>
      <c r="E20" s="48">
        <f>E19</f>
        <v>1566673828068</v>
      </c>
      <c r="F20" s="31">
        <f t="shared" ref="F20" si="4">D20/E20*100%</f>
        <v>0.11605006143251191</v>
      </c>
    </row>
    <row r="21" spans="1:6" x14ac:dyDescent="0.25">
      <c r="A21" s="86"/>
      <c r="B21" s="86"/>
      <c r="C21" s="2">
        <v>2021</v>
      </c>
      <c r="D21" s="26">
        <v>187066990085</v>
      </c>
      <c r="E21" s="26">
        <v>1697387196209</v>
      </c>
      <c r="F21" s="31">
        <f t="shared" si="0"/>
        <v>0.11020879060641056</v>
      </c>
    </row>
    <row r="22" spans="1:6" x14ac:dyDescent="0.25">
      <c r="A22" s="86"/>
      <c r="B22" s="86"/>
      <c r="C22" s="2">
        <v>2022</v>
      </c>
      <c r="D22" s="26">
        <v>220704543072</v>
      </c>
      <c r="E22" s="26">
        <v>1718287453575</v>
      </c>
      <c r="F22" s="31">
        <f t="shared" si="0"/>
        <v>0.12844448268117828</v>
      </c>
    </row>
    <row r="23" spans="1:6" x14ac:dyDescent="0.25">
      <c r="A23" s="86">
        <v>6</v>
      </c>
      <c r="B23" s="86" t="s">
        <v>15</v>
      </c>
      <c r="C23" s="2">
        <v>2019</v>
      </c>
      <c r="D23" s="26">
        <v>132772234495</v>
      </c>
      <c r="E23" s="26">
        <v>1310940121622</v>
      </c>
      <c r="F23" s="31">
        <f t="shared" si="0"/>
        <v>0.10128016703823479</v>
      </c>
    </row>
    <row r="24" spans="1:6" x14ac:dyDescent="0.25">
      <c r="A24" s="86"/>
      <c r="B24" s="86"/>
      <c r="C24" s="2">
        <v>2020</v>
      </c>
      <c r="D24" s="48">
        <f>D23</f>
        <v>132772234495</v>
      </c>
      <c r="E24" s="48">
        <f>E23</f>
        <v>1310940121622</v>
      </c>
      <c r="F24" s="31">
        <f t="shared" ref="F24" si="5">D24/E24*100%</f>
        <v>0.10128016703823479</v>
      </c>
    </row>
    <row r="25" spans="1:6" x14ac:dyDescent="0.25">
      <c r="A25" s="86"/>
      <c r="B25" s="86"/>
      <c r="C25" s="2">
        <v>2021</v>
      </c>
      <c r="D25" s="26">
        <v>180711667020</v>
      </c>
      <c r="E25" s="26">
        <v>1348181576913</v>
      </c>
      <c r="F25" s="31">
        <f t="shared" si="0"/>
        <v>0.13404104470392239</v>
      </c>
    </row>
    <row r="26" spans="1:6" x14ac:dyDescent="0.25">
      <c r="A26" s="86"/>
      <c r="B26" s="86"/>
      <c r="C26" s="2">
        <v>2022</v>
      </c>
      <c r="D26" s="26">
        <v>195598848689</v>
      </c>
      <c r="E26" s="26">
        <v>1693523611414</v>
      </c>
      <c r="F26" s="31">
        <f t="shared" si="0"/>
        <v>0.11549815270994988</v>
      </c>
    </row>
    <row r="27" spans="1:6" x14ac:dyDescent="0.25">
      <c r="A27" s="86">
        <v>7</v>
      </c>
      <c r="B27" s="86" t="s">
        <v>16</v>
      </c>
      <c r="C27" s="2">
        <v>2019</v>
      </c>
      <c r="D27" s="26">
        <v>2738128648</v>
      </c>
      <c r="E27" s="26">
        <v>263754414443</v>
      </c>
      <c r="F27" s="31">
        <f t="shared" si="0"/>
        <v>1.0381356663858747E-2</v>
      </c>
    </row>
    <row r="28" spans="1:6" x14ac:dyDescent="0.25">
      <c r="A28" s="86"/>
      <c r="B28" s="86"/>
      <c r="C28" s="2">
        <v>2020</v>
      </c>
      <c r="D28" s="48">
        <f>D27</f>
        <v>2738128648</v>
      </c>
      <c r="E28" s="48">
        <f>E27</f>
        <v>263754414443</v>
      </c>
      <c r="F28" s="31">
        <f t="shared" ref="F28" si="6">D28/E28*100%</f>
        <v>1.0381356663858747E-2</v>
      </c>
    </row>
    <row r="29" spans="1:6" x14ac:dyDescent="0.25">
      <c r="A29" s="86"/>
      <c r="B29" s="86"/>
      <c r="C29" s="2">
        <v>2021</v>
      </c>
      <c r="D29" s="26">
        <v>8532631708</v>
      </c>
      <c r="E29" s="26">
        <v>370684311428</v>
      </c>
      <c r="F29" s="31">
        <f t="shared" si="0"/>
        <v>2.3018594110793218E-2</v>
      </c>
    </row>
    <row r="30" spans="1:6" x14ac:dyDescent="0.25">
      <c r="A30" s="86"/>
      <c r="B30" s="86"/>
      <c r="C30" s="2">
        <v>2022</v>
      </c>
      <c r="D30" s="26">
        <v>6620432696</v>
      </c>
      <c r="E30" s="26">
        <v>485054412584</v>
      </c>
      <c r="F30" s="31">
        <f t="shared" si="0"/>
        <v>1.364884541660261E-2</v>
      </c>
    </row>
    <row r="31" spans="1:6" x14ac:dyDescent="0.25">
      <c r="A31" s="86">
        <v>8</v>
      </c>
      <c r="B31" s="86" t="s">
        <v>17</v>
      </c>
      <c r="C31" s="2">
        <v>2019</v>
      </c>
      <c r="D31" s="26">
        <v>381422000000</v>
      </c>
      <c r="E31" s="26">
        <v>6326293000000</v>
      </c>
      <c r="F31" s="31">
        <f t="shared" si="0"/>
        <v>6.0291548304828753E-2</v>
      </c>
    </row>
    <row r="32" spans="1:6" x14ac:dyDescent="0.25">
      <c r="A32" s="86"/>
      <c r="B32" s="86"/>
      <c r="C32" s="2">
        <v>2020</v>
      </c>
      <c r="D32" s="48">
        <f>D31</f>
        <v>381422000000</v>
      </c>
      <c r="E32" s="48">
        <f>E31</f>
        <v>6326293000000</v>
      </c>
      <c r="F32" s="31">
        <f t="shared" ref="F32" si="7">D32/E32*100%</f>
        <v>6.0291548304828753E-2</v>
      </c>
    </row>
    <row r="33" spans="1:6" x14ac:dyDescent="0.25">
      <c r="A33" s="86"/>
      <c r="B33" s="86"/>
      <c r="C33" s="2">
        <v>2021</v>
      </c>
      <c r="D33" s="26">
        <v>2212293000000</v>
      </c>
      <c r="E33" s="26">
        <v>6448014000000</v>
      </c>
      <c r="F33" s="31">
        <f t="shared" si="0"/>
        <v>0.34309680469056053</v>
      </c>
    </row>
    <row r="34" spans="1:6" x14ac:dyDescent="0.25">
      <c r="A34" s="86"/>
      <c r="B34" s="86"/>
      <c r="C34" s="2">
        <v>2022</v>
      </c>
      <c r="D34" s="26">
        <v>373978000000</v>
      </c>
      <c r="E34" s="26">
        <v>6833737000000</v>
      </c>
      <c r="F34" s="31">
        <f t="shared" si="0"/>
        <v>5.4725255010545475E-2</v>
      </c>
    </row>
    <row r="35" spans="1:6" x14ac:dyDescent="0.25">
      <c r="A35" s="86">
        <v>9</v>
      </c>
      <c r="B35" s="86" t="s">
        <v>18</v>
      </c>
      <c r="C35" s="2">
        <v>2019</v>
      </c>
      <c r="D35" s="26">
        <v>123465762000</v>
      </c>
      <c r="E35" s="26">
        <v>1225580913000</v>
      </c>
      <c r="F35" s="31">
        <f t="shared" si="0"/>
        <v>0.10074060446794833</v>
      </c>
    </row>
    <row r="36" spans="1:6" x14ac:dyDescent="0.25">
      <c r="A36" s="86"/>
      <c r="B36" s="86"/>
      <c r="C36" s="2">
        <v>2020</v>
      </c>
      <c r="D36" s="48">
        <f>D35</f>
        <v>123465762000</v>
      </c>
      <c r="E36" s="48">
        <f>E35</f>
        <v>1225580913000</v>
      </c>
      <c r="F36" s="31">
        <f t="shared" ref="F36" si="8">D36/E36*100%</f>
        <v>0.10074060446794833</v>
      </c>
    </row>
    <row r="37" spans="1:6" x14ac:dyDescent="0.25">
      <c r="A37" s="86"/>
      <c r="B37" s="86"/>
      <c r="C37" s="2">
        <v>2021</v>
      </c>
      <c r="D37" s="26">
        <v>187992998000</v>
      </c>
      <c r="E37" s="26">
        <v>1308722065000</v>
      </c>
      <c r="F37" s="31">
        <f t="shared" si="0"/>
        <v>0.14364623553588515</v>
      </c>
    </row>
    <row r="38" spans="1:6" x14ac:dyDescent="0.25">
      <c r="A38" s="86"/>
      <c r="B38" s="86"/>
      <c r="C38" s="2">
        <v>2022</v>
      </c>
      <c r="D38" s="26">
        <v>230065807000</v>
      </c>
      <c r="E38" s="26">
        <v>1307186367000</v>
      </c>
      <c r="F38" s="31">
        <f t="shared" si="0"/>
        <v>0.17600076990399027</v>
      </c>
    </row>
    <row r="39" spans="1:6" x14ac:dyDescent="0.25">
      <c r="A39" s="86">
        <v>10</v>
      </c>
      <c r="B39" s="86" t="s">
        <v>19</v>
      </c>
      <c r="C39" s="2">
        <v>2019</v>
      </c>
      <c r="D39" s="26">
        <v>478171000000</v>
      </c>
      <c r="E39" s="26">
        <v>14151383000000</v>
      </c>
      <c r="F39" s="31">
        <f t="shared" si="0"/>
        <v>3.3789700978342538E-2</v>
      </c>
    </row>
    <row r="40" spans="1:6" x14ac:dyDescent="0.25">
      <c r="A40" s="86"/>
      <c r="B40" s="86"/>
      <c r="C40" s="2">
        <v>2020</v>
      </c>
      <c r="D40" s="48">
        <f>D39</f>
        <v>478171000000</v>
      </c>
      <c r="E40" s="48">
        <f>E39</f>
        <v>14151383000000</v>
      </c>
      <c r="F40" s="31">
        <f t="shared" ref="F40" si="9">D40/E40*100%</f>
        <v>3.3789700978342538E-2</v>
      </c>
    </row>
    <row r="41" spans="1:6" x14ac:dyDescent="0.25">
      <c r="A41" s="86"/>
      <c r="B41" s="86"/>
      <c r="C41" s="2">
        <v>2021</v>
      </c>
      <c r="D41" s="26">
        <v>739649000000</v>
      </c>
      <c r="E41" s="26">
        <v>13712160000000</v>
      </c>
      <c r="F41" s="31">
        <f t="shared" si="0"/>
        <v>5.3941100453903691E-2</v>
      </c>
    </row>
    <row r="42" spans="1:6" x14ac:dyDescent="0.25">
      <c r="A42" s="86"/>
      <c r="B42" s="86"/>
      <c r="C42" s="2">
        <v>2022</v>
      </c>
      <c r="D42" s="26">
        <v>1206587000000</v>
      </c>
      <c r="E42" s="26">
        <v>15357229000000</v>
      </c>
      <c r="F42" s="31">
        <f t="shared" si="0"/>
        <v>7.8568015102203653E-2</v>
      </c>
    </row>
    <row r="43" spans="1:6" x14ac:dyDescent="0.25">
      <c r="A43" s="86">
        <v>11</v>
      </c>
      <c r="B43" s="86" t="s">
        <v>20</v>
      </c>
      <c r="C43" s="2">
        <v>2019</v>
      </c>
      <c r="D43" s="26">
        <v>245103761907</v>
      </c>
      <c r="E43" s="26">
        <v>6670943518686</v>
      </c>
      <c r="F43" s="31">
        <f t="shared" si="0"/>
        <v>3.6741993275829589E-2</v>
      </c>
    </row>
    <row r="44" spans="1:6" x14ac:dyDescent="0.25">
      <c r="A44" s="86"/>
      <c r="B44" s="86"/>
      <c r="C44" s="2">
        <v>2020</v>
      </c>
      <c r="D44" s="48">
        <f>D43</f>
        <v>245103761907</v>
      </c>
      <c r="E44" s="48">
        <f>E43</f>
        <v>6670943518686</v>
      </c>
      <c r="F44" s="31">
        <f t="shared" ref="F44" si="10">D44/E44*100%</f>
        <v>3.6741993275829589E-2</v>
      </c>
    </row>
    <row r="45" spans="1:6" x14ac:dyDescent="0.25">
      <c r="A45" s="86"/>
      <c r="B45" s="86"/>
      <c r="C45" s="2">
        <v>2021</v>
      </c>
      <c r="D45" s="26">
        <v>492637672186</v>
      </c>
      <c r="E45" s="26">
        <v>6766602280143</v>
      </c>
      <c r="F45" s="31">
        <f t="shared" si="0"/>
        <v>7.2804289625780838E-2</v>
      </c>
    </row>
    <row r="46" spans="1:6" x14ac:dyDescent="0.25">
      <c r="A46" s="86"/>
      <c r="B46" s="86"/>
      <c r="C46" s="2">
        <v>2022</v>
      </c>
      <c r="D46" s="26">
        <v>521714035585</v>
      </c>
      <c r="E46" s="26">
        <v>7327371934290</v>
      </c>
      <c r="F46" s="31">
        <f t="shared" si="0"/>
        <v>7.1200703371358545E-2</v>
      </c>
    </row>
    <row r="47" spans="1:6" x14ac:dyDescent="0.25">
      <c r="A47" s="86">
        <v>12</v>
      </c>
      <c r="B47" s="86" t="s">
        <v>21</v>
      </c>
      <c r="C47" s="2">
        <v>2019</v>
      </c>
      <c r="D47" s="26">
        <v>38038419405</v>
      </c>
      <c r="E47" s="26">
        <v>906924214166</v>
      </c>
      <c r="F47" s="31">
        <f t="shared" si="0"/>
        <v>4.1942224952037269E-2</v>
      </c>
    </row>
    <row r="48" spans="1:6" x14ac:dyDescent="0.25">
      <c r="A48" s="86"/>
      <c r="B48" s="86"/>
      <c r="C48" s="2">
        <v>2020</v>
      </c>
      <c r="D48" s="48">
        <f>D47</f>
        <v>38038419405</v>
      </c>
      <c r="E48" s="48">
        <f>E47</f>
        <v>906924214166</v>
      </c>
      <c r="F48" s="31">
        <f t="shared" ref="F48" si="11">D48/E48*100%</f>
        <v>4.1942224952037269E-2</v>
      </c>
    </row>
    <row r="49" spans="1:6" x14ac:dyDescent="0.25">
      <c r="A49" s="86"/>
      <c r="B49" s="86"/>
      <c r="C49" s="2">
        <v>2021</v>
      </c>
      <c r="D49" s="26">
        <v>12553087704</v>
      </c>
      <c r="E49" s="26">
        <v>989119315334</v>
      </c>
      <c r="F49" s="31">
        <f t="shared" si="0"/>
        <v>1.2691176392365918E-2</v>
      </c>
    </row>
    <row r="50" spans="1:6" x14ac:dyDescent="0.25">
      <c r="A50" s="86"/>
      <c r="B50" s="86"/>
      <c r="C50" s="2">
        <v>2022</v>
      </c>
      <c r="D50" s="26">
        <v>90572477</v>
      </c>
      <c r="E50" s="26">
        <v>811603660216</v>
      </c>
      <c r="F50" s="31">
        <f t="shared" si="0"/>
        <v>1.1159693017635611E-4</v>
      </c>
    </row>
    <row r="51" spans="1:6" x14ac:dyDescent="0.25">
      <c r="A51" s="86">
        <v>13</v>
      </c>
      <c r="B51" s="86" t="s">
        <v>22</v>
      </c>
      <c r="C51" s="2">
        <v>2019</v>
      </c>
      <c r="D51" s="26">
        <v>7418574000000</v>
      </c>
      <c r="E51" s="26">
        <v>103588325000000</v>
      </c>
      <c r="F51" s="31">
        <f t="shared" si="0"/>
        <v>7.1615927760198844E-2</v>
      </c>
    </row>
    <row r="52" spans="1:6" x14ac:dyDescent="0.25">
      <c r="A52" s="86"/>
      <c r="B52" s="86"/>
      <c r="C52" s="2">
        <v>2020</v>
      </c>
      <c r="D52" s="48">
        <f>D51</f>
        <v>7418574000000</v>
      </c>
      <c r="E52" s="48">
        <f>E51</f>
        <v>103588325000000</v>
      </c>
      <c r="F52" s="31">
        <f t="shared" ref="F52" si="12">D52/E52*100%</f>
        <v>7.1615927760198844E-2</v>
      </c>
    </row>
    <row r="53" spans="1:6" x14ac:dyDescent="0.25">
      <c r="A53" s="86"/>
      <c r="B53" s="86"/>
      <c r="C53" s="2">
        <v>2021</v>
      </c>
      <c r="D53" s="26">
        <v>7900282000000</v>
      </c>
      <c r="E53" s="26">
        <v>118066628000000</v>
      </c>
      <c r="F53" s="31">
        <f t="shared" si="0"/>
        <v>6.6913759915291221E-2</v>
      </c>
    </row>
    <row r="54" spans="1:6" x14ac:dyDescent="0.25">
      <c r="A54" s="86"/>
      <c r="B54" s="86"/>
      <c r="C54" s="2">
        <v>2022</v>
      </c>
      <c r="D54" s="26">
        <v>5722194000000</v>
      </c>
      <c r="E54" s="26">
        <v>115305536000000</v>
      </c>
      <c r="F54" s="31">
        <f t="shared" si="0"/>
        <v>4.9626359657180728E-2</v>
      </c>
    </row>
    <row r="55" spans="1:6" x14ac:dyDescent="0.25">
      <c r="A55" s="86">
        <v>14</v>
      </c>
      <c r="B55" s="86" t="s">
        <v>23</v>
      </c>
      <c r="C55" s="2">
        <v>2019</v>
      </c>
      <c r="D55" s="26">
        <v>8752066000000</v>
      </c>
      <c r="E55" s="26">
        <v>163136516000000</v>
      </c>
      <c r="F55" s="31">
        <f t="shared" si="0"/>
        <v>5.3648724482996804E-2</v>
      </c>
    </row>
    <row r="56" spans="1:6" x14ac:dyDescent="0.25">
      <c r="A56" s="86"/>
      <c r="B56" s="86"/>
      <c r="C56" s="2">
        <v>2020</v>
      </c>
      <c r="D56" s="48">
        <f>D55</f>
        <v>8752066000000</v>
      </c>
      <c r="E56" s="48">
        <f>E55</f>
        <v>163136516000000</v>
      </c>
      <c r="F56" s="31">
        <f t="shared" ref="F56" si="13">D56/E56*100%</f>
        <v>5.3648724482996804E-2</v>
      </c>
    </row>
    <row r="57" spans="1:6" x14ac:dyDescent="0.25">
      <c r="A57" s="86"/>
      <c r="B57" s="86"/>
      <c r="C57" s="2">
        <v>2021</v>
      </c>
      <c r="D57" s="26">
        <v>11203585000000</v>
      </c>
      <c r="E57" s="26">
        <v>179356193000000</v>
      </c>
      <c r="F57" s="31">
        <f t="shared" si="0"/>
        <v>6.2465559803669558E-2</v>
      </c>
    </row>
    <row r="58" spans="1:6" x14ac:dyDescent="0.25">
      <c r="A58" s="86"/>
      <c r="B58" s="86"/>
      <c r="C58" s="2">
        <v>2022</v>
      </c>
      <c r="D58" s="26">
        <v>9192569000000</v>
      </c>
      <c r="E58" s="26">
        <v>180433300000000</v>
      </c>
      <c r="F58" s="31">
        <f t="shared" si="0"/>
        <v>5.0947186578087306E-2</v>
      </c>
    </row>
    <row r="59" spans="1:6" x14ac:dyDescent="0.25">
      <c r="A59" s="86">
        <v>15</v>
      </c>
      <c r="B59" s="86" t="s">
        <v>24</v>
      </c>
      <c r="C59" s="2">
        <v>2019</v>
      </c>
      <c r="D59" s="26">
        <v>1221904000000</v>
      </c>
      <c r="E59" s="26">
        <v>25951760000000</v>
      </c>
      <c r="F59" s="31">
        <f t="shared" si="0"/>
        <v>4.7083666001843417E-2</v>
      </c>
    </row>
    <row r="60" spans="1:6" x14ac:dyDescent="0.25">
      <c r="A60" s="86"/>
      <c r="B60" s="86"/>
      <c r="C60" s="2">
        <v>2020</v>
      </c>
      <c r="D60" s="48">
        <f>D59</f>
        <v>1221904000000</v>
      </c>
      <c r="E60" s="48">
        <f>E59</f>
        <v>25951760000000</v>
      </c>
      <c r="F60" s="31">
        <f t="shared" ref="F60" si="14">D60/E60*100%</f>
        <v>4.7083666001843417E-2</v>
      </c>
    </row>
    <row r="61" spans="1:6" x14ac:dyDescent="0.25">
      <c r="A61" s="86"/>
      <c r="B61" s="86"/>
      <c r="C61" s="2">
        <v>2021</v>
      </c>
      <c r="D61" s="26">
        <v>2130896000000</v>
      </c>
      <c r="E61" s="26">
        <v>28589656000000</v>
      </c>
      <c r="F61" s="31">
        <f t="shared" si="0"/>
        <v>7.4533810410310639E-2</v>
      </c>
    </row>
    <row r="62" spans="1:6" x14ac:dyDescent="0.25">
      <c r="A62" s="86"/>
      <c r="B62" s="86"/>
      <c r="C62" s="2">
        <v>2022</v>
      </c>
      <c r="D62" s="26">
        <v>1490931000000</v>
      </c>
      <c r="E62" s="26">
        <v>32690887000000</v>
      </c>
      <c r="F62" s="31">
        <f t="shared" si="0"/>
        <v>4.5606930151512869E-2</v>
      </c>
    </row>
    <row r="63" spans="1:6" x14ac:dyDescent="0.25">
      <c r="A63" s="86">
        <v>16</v>
      </c>
      <c r="B63" s="86" t="s">
        <v>25</v>
      </c>
      <c r="C63" s="2">
        <v>2019</v>
      </c>
      <c r="D63" s="26">
        <v>121000016429</v>
      </c>
      <c r="E63" s="26">
        <v>674806910037</v>
      </c>
      <c r="F63" s="31">
        <f t="shared" si="0"/>
        <v>0.17931057703953493</v>
      </c>
    </row>
    <row r="64" spans="1:6" x14ac:dyDescent="0.25">
      <c r="A64" s="86"/>
      <c r="B64" s="86"/>
      <c r="C64" s="2">
        <v>2020</v>
      </c>
      <c r="D64" s="48">
        <f>D63</f>
        <v>121000016429</v>
      </c>
      <c r="E64" s="48">
        <f>E63</f>
        <v>674806910037</v>
      </c>
      <c r="F64" s="31">
        <f t="shared" ref="F64" si="15">D64/E64*100%</f>
        <v>0.17931057703953493</v>
      </c>
    </row>
    <row r="65" spans="1:6" x14ac:dyDescent="0.25">
      <c r="A65" s="86"/>
      <c r="B65" s="86"/>
      <c r="C65" s="2">
        <v>2021</v>
      </c>
      <c r="D65" s="26">
        <v>144700268968</v>
      </c>
      <c r="E65" s="26">
        <v>767726284113</v>
      </c>
      <c r="F65" s="31">
        <f t="shared" si="0"/>
        <v>0.18847898263009305</v>
      </c>
    </row>
    <row r="66" spans="1:6" x14ac:dyDescent="0.25">
      <c r="A66" s="86"/>
      <c r="B66" s="86"/>
      <c r="C66" s="2">
        <v>2022</v>
      </c>
      <c r="D66" s="26">
        <v>117370750383</v>
      </c>
      <c r="E66" s="26">
        <v>860100358989</v>
      </c>
      <c r="F66" s="31">
        <f t="shared" si="0"/>
        <v>0.13646169212272249</v>
      </c>
    </row>
    <row r="67" spans="1:6" x14ac:dyDescent="0.25">
      <c r="A67" s="86">
        <v>17</v>
      </c>
      <c r="B67" s="86" t="s">
        <v>26</v>
      </c>
      <c r="C67" s="2">
        <v>2019</v>
      </c>
      <c r="D67" s="26">
        <v>695490000000</v>
      </c>
      <c r="E67" s="26">
        <v>10992788000000</v>
      </c>
      <c r="F67" s="31">
        <f t="shared" si="0"/>
        <v>6.3267844335759049E-2</v>
      </c>
    </row>
    <row r="68" spans="1:6" x14ac:dyDescent="0.25">
      <c r="A68" s="86"/>
      <c r="B68" s="86"/>
      <c r="C68" s="2">
        <v>2020</v>
      </c>
      <c r="D68" s="48">
        <f>D67</f>
        <v>695490000000</v>
      </c>
      <c r="E68" s="48">
        <f>E67</f>
        <v>10992788000000</v>
      </c>
      <c r="F68" s="31">
        <f t="shared" ref="F68" si="16">D68/E68*100%</f>
        <v>6.3267844335759049E-2</v>
      </c>
    </row>
    <row r="69" spans="1:6" x14ac:dyDescent="0.25">
      <c r="A69" s="86"/>
      <c r="B69" s="86"/>
      <c r="C69" s="2">
        <v>2021</v>
      </c>
      <c r="D69" s="26">
        <v>990445000000</v>
      </c>
      <c r="E69" s="26">
        <v>11851182000000</v>
      </c>
      <c r="F69" s="31">
        <f t="shared" si="0"/>
        <v>8.3573520345903055E-2</v>
      </c>
    </row>
    <row r="70" spans="1:6" x14ac:dyDescent="0.25">
      <c r="A70" s="86"/>
      <c r="B70" s="86"/>
      <c r="C70" s="2">
        <v>2022</v>
      </c>
      <c r="D70" s="26">
        <v>1035285000000</v>
      </c>
      <c r="E70" s="26">
        <v>12417013000000</v>
      </c>
      <c r="F70" s="31">
        <f t="shared" si="0"/>
        <v>8.3376332133984238E-2</v>
      </c>
    </row>
    <row r="71" spans="1:6" x14ac:dyDescent="0.25">
      <c r="A71" s="86">
        <v>18</v>
      </c>
      <c r="B71" s="86" t="s">
        <v>27</v>
      </c>
      <c r="C71" s="2">
        <v>2019</v>
      </c>
      <c r="D71" s="26">
        <v>2098168514645</v>
      </c>
      <c r="E71" s="26">
        <v>19777500514550</v>
      </c>
      <c r="F71" s="31">
        <f t="shared" si="0"/>
        <v>0.10608865933798915</v>
      </c>
    </row>
    <row r="72" spans="1:6" x14ac:dyDescent="0.25">
      <c r="A72" s="86"/>
      <c r="B72" s="86"/>
      <c r="C72" s="2">
        <v>2020</v>
      </c>
      <c r="D72" s="48">
        <f>D71</f>
        <v>2098168514645</v>
      </c>
      <c r="E72" s="48">
        <f>E71</f>
        <v>19777500514550</v>
      </c>
      <c r="F72" s="31">
        <f t="shared" ref="F72" si="17">D72/E72*100%</f>
        <v>0.10608865933798915</v>
      </c>
    </row>
    <row r="73" spans="1:6" x14ac:dyDescent="0.25">
      <c r="A73" s="86"/>
      <c r="B73" s="86"/>
      <c r="C73" s="2">
        <v>2021</v>
      </c>
      <c r="D73" s="26">
        <v>1211052647953</v>
      </c>
      <c r="E73" s="26">
        <v>19917653265528</v>
      </c>
      <c r="F73" s="31">
        <f t="shared" si="0"/>
        <v>6.0802978734899468E-2</v>
      </c>
    </row>
    <row r="74" spans="1:6" x14ac:dyDescent="0.25">
      <c r="A74" s="86"/>
      <c r="B74" s="86"/>
      <c r="C74" s="2">
        <v>2022</v>
      </c>
      <c r="D74" s="26">
        <v>1970064538149</v>
      </c>
      <c r="E74" s="26">
        <v>22276160695411</v>
      </c>
      <c r="F74" s="31">
        <f t="shared" si="0"/>
        <v>8.8438244142979405E-2</v>
      </c>
    </row>
    <row r="75" spans="1:6" x14ac:dyDescent="0.25">
      <c r="A75" s="86">
        <v>19</v>
      </c>
      <c r="B75" s="86" t="s">
        <v>28</v>
      </c>
      <c r="C75" s="2">
        <v>2019</v>
      </c>
      <c r="D75" s="26">
        <v>26500634368</v>
      </c>
      <c r="E75" s="26">
        <v>3401723398441</v>
      </c>
      <c r="F75" s="31">
        <f t="shared" si="0"/>
        <v>7.7903554357609331E-3</v>
      </c>
    </row>
    <row r="76" spans="1:6" x14ac:dyDescent="0.25">
      <c r="A76" s="86"/>
      <c r="B76" s="86"/>
      <c r="C76" s="2">
        <v>2020</v>
      </c>
      <c r="D76" s="48">
        <f>D75</f>
        <v>26500634368</v>
      </c>
      <c r="E76" s="48">
        <f>E75</f>
        <v>3401723398441</v>
      </c>
      <c r="F76" s="31">
        <f t="shared" si="0"/>
        <v>7.7903554357609331E-3</v>
      </c>
    </row>
    <row r="77" spans="1:6" x14ac:dyDescent="0.25">
      <c r="A77" s="86"/>
      <c r="B77" s="86"/>
      <c r="C77" s="2">
        <v>2021</v>
      </c>
      <c r="D77" s="26">
        <v>213841959821</v>
      </c>
      <c r="E77" s="26">
        <v>3731907652769</v>
      </c>
      <c r="F77" s="31">
        <f t="shared" si="0"/>
        <v>5.7300978405061438E-2</v>
      </c>
    </row>
    <row r="78" spans="1:6" x14ac:dyDescent="0.25">
      <c r="A78" s="86"/>
      <c r="B78" s="86"/>
      <c r="C78" s="2">
        <v>2022</v>
      </c>
      <c r="D78" s="26">
        <v>257682130697</v>
      </c>
      <c r="E78" s="26">
        <v>4140857067187</v>
      </c>
      <c r="F78" s="31">
        <f t="shared" si="0"/>
        <v>6.2229177804499942E-2</v>
      </c>
    </row>
    <row r="79" spans="1:6" x14ac:dyDescent="0.25">
      <c r="A79" s="86">
        <v>20</v>
      </c>
      <c r="B79" s="86" t="s">
        <v>29</v>
      </c>
      <c r="C79" s="2">
        <v>2019</v>
      </c>
      <c r="D79" s="26">
        <v>168610282478</v>
      </c>
      <c r="E79" s="26">
        <v>4452166671985</v>
      </c>
      <c r="F79" s="31">
        <f t="shared" si="0"/>
        <v>3.7871511760548052E-2</v>
      </c>
    </row>
    <row r="80" spans="1:6" x14ac:dyDescent="0.25">
      <c r="A80" s="86"/>
      <c r="B80" s="86"/>
      <c r="C80" s="2">
        <v>2020</v>
      </c>
      <c r="D80" s="48">
        <f>D79</f>
        <v>168610282478</v>
      </c>
      <c r="E80" s="48">
        <f>E79</f>
        <v>4452166671985</v>
      </c>
      <c r="F80" s="31">
        <f t="shared" si="0"/>
        <v>3.7871511760548052E-2</v>
      </c>
    </row>
    <row r="81" spans="1:6" x14ac:dyDescent="0.25">
      <c r="A81" s="86"/>
      <c r="B81" s="86"/>
      <c r="C81" s="2">
        <v>2021</v>
      </c>
      <c r="D81" s="26">
        <v>281340682456</v>
      </c>
      <c r="E81" s="26">
        <v>4191284422677</v>
      </c>
      <c r="F81" s="31">
        <f t="shared" si="0"/>
        <v>6.7125170731387851E-2</v>
      </c>
    </row>
    <row r="82" spans="1:6" x14ac:dyDescent="0.25">
      <c r="A82" s="86"/>
      <c r="B82" s="86"/>
      <c r="C82" s="2">
        <v>2022</v>
      </c>
      <c r="D82" s="26">
        <v>432247722254</v>
      </c>
      <c r="E82" s="26">
        <v>4130321616083</v>
      </c>
      <c r="F82" s="31">
        <f t="shared" si="0"/>
        <v>0.10465231583198674</v>
      </c>
    </row>
    <row r="83" spans="1:6" x14ac:dyDescent="0.25">
      <c r="A83" s="86">
        <v>21</v>
      </c>
      <c r="B83" s="86" t="s">
        <v>30</v>
      </c>
      <c r="C83" s="2">
        <v>2019</v>
      </c>
      <c r="D83" s="26">
        <v>340285000000</v>
      </c>
      <c r="E83" s="26">
        <v>35395264000000</v>
      </c>
      <c r="F83" s="31">
        <f t="shared" si="0"/>
        <v>9.6138568142901826E-3</v>
      </c>
    </row>
    <row r="84" spans="1:6" x14ac:dyDescent="0.25">
      <c r="A84" s="86"/>
      <c r="B84" s="86"/>
      <c r="C84" s="2">
        <v>2020</v>
      </c>
      <c r="D84" s="48">
        <f>D83</f>
        <v>340285000000</v>
      </c>
      <c r="E84" s="48">
        <f>E83</f>
        <v>35395264000000</v>
      </c>
      <c r="F84" s="31">
        <f t="shared" si="0"/>
        <v>9.6138568142901826E-3</v>
      </c>
    </row>
    <row r="85" spans="1:6" x14ac:dyDescent="0.25">
      <c r="A85" s="86"/>
      <c r="B85" s="86"/>
      <c r="C85" s="2">
        <v>2021</v>
      </c>
      <c r="D85" s="26">
        <v>1333747000000</v>
      </c>
      <c r="E85" s="26">
        <v>35979302000000</v>
      </c>
      <c r="F85" s="31">
        <f t="shared" si="0"/>
        <v>3.7069840876846359E-2</v>
      </c>
    </row>
    <row r="86" spans="1:6" x14ac:dyDescent="0.25">
      <c r="A86" s="86"/>
      <c r="B86" s="86"/>
      <c r="C86" s="2">
        <v>2022</v>
      </c>
      <c r="D86" s="26">
        <v>1509605000000</v>
      </c>
      <c r="E86" s="26">
        <v>36113081000000</v>
      </c>
      <c r="F86" s="31">
        <f t="shared" si="0"/>
        <v>4.1802165813545511E-2</v>
      </c>
    </row>
    <row r="87" spans="1:6" x14ac:dyDescent="0.25">
      <c r="A87" s="86">
        <v>22</v>
      </c>
      <c r="B87" s="86" t="s">
        <v>31</v>
      </c>
      <c r="C87" s="2">
        <v>2019</v>
      </c>
      <c r="D87" s="26">
        <v>5415741808</v>
      </c>
      <c r="E87" s="26">
        <v>1768660546754</v>
      </c>
      <c r="F87" s="31">
        <f t="shared" si="0"/>
        <v>3.0620583570654309E-3</v>
      </c>
    </row>
    <row r="88" spans="1:6" x14ac:dyDescent="0.25">
      <c r="A88" s="86"/>
      <c r="B88" s="86"/>
      <c r="C88" s="2">
        <v>2020</v>
      </c>
      <c r="D88" s="48">
        <f>D87</f>
        <v>5415741808</v>
      </c>
      <c r="E88" s="48">
        <f>E87</f>
        <v>1768660546754</v>
      </c>
      <c r="F88" s="31">
        <f t="shared" si="0"/>
        <v>3.0620583570654309E-3</v>
      </c>
    </row>
    <row r="89" spans="1:6" x14ac:dyDescent="0.25">
      <c r="A89" s="86"/>
      <c r="B89" s="86"/>
      <c r="C89" s="2">
        <v>2021</v>
      </c>
      <c r="D89" s="26">
        <v>29707421605</v>
      </c>
      <c r="E89" s="26">
        <v>1970428120056</v>
      </c>
      <c r="F89" s="31">
        <f t="shared" si="0"/>
        <v>1.5076632992913088E-2</v>
      </c>
    </row>
    <row r="90" spans="1:6" x14ac:dyDescent="0.25">
      <c r="A90" s="86"/>
      <c r="B90" s="86"/>
      <c r="C90" s="2">
        <v>2022</v>
      </c>
      <c r="D90" s="26">
        <v>86635603936</v>
      </c>
      <c r="E90" s="26">
        <v>2042199577083</v>
      </c>
      <c r="F90" s="31">
        <f t="shared" ref="F90:F102" si="18">D90/E90*100%</f>
        <v>4.2422692134598809E-2</v>
      </c>
    </row>
    <row r="91" spans="1:6" x14ac:dyDescent="0.25">
      <c r="A91" s="86">
        <v>23</v>
      </c>
      <c r="B91" s="86" t="s">
        <v>32</v>
      </c>
      <c r="C91" s="2">
        <v>2019</v>
      </c>
      <c r="D91" s="26">
        <v>42520246722</v>
      </c>
      <c r="E91" s="26">
        <v>773863042440</v>
      </c>
      <c r="F91" s="31">
        <f t="shared" si="18"/>
        <v>5.4945441751466928E-2</v>
      </c>
    </row>
    <row r="92" spans="1:6" x14ac:dyDescent="0.25">
      <c r="A92" s="86"/>
      <c r="B92" s="86"/>
      <c r="C92" s="2">
        <v>2020</v>
      </c>
      <c r="D92" s="48">
        <f>D91</f>
        <v>42520246722</v>
      </c>
      <c r="E92" s="48">
        <f>E91</f>
        <v>773863042440</v>
      </c>
      <c r="F92" s="31">
        <f t="shared" si="18"/>
        <v>5.4945441751466928E-2</v>
      </c>
    </row>
    <row r="93" spans="1:6" x14ac:dyDescent="0.25">
      <c r="A93" s="86"/>
      <c r="B93" s="86"/>
      <c r="C93" s="2">
        <v>2021</v>
      </c>
      <c r="D93" s="26">
        <v>84524160228</v>
      </c>
      <c r="E93" s="26">
        <v>889125250792</v>
      </c>
      <c r="F93" s="31">
        <f t="shared" si="18"/>
        <v>9.5064401953165761E-2</v>
      </c>
    </row>
    <row r="94" spans="1:6" x14ac:dyDescent="0.25">
      <c r="A94" s="86"/>
      <c r="B94" s="86"/>
      <c r="C94" s="2">
        <v>2022</v>
      </c>
      <c r="D94" s="26">
        <v>74865302076</v>
      </c>
      <c r="E94" s="26">
        <v>1033289474829</v>
      </c>
      <c r="F94" s="31">
        <f t="shared" si="18"/>
        <v>7.245336752161298E-2</v>
      </c>
    </row>
    <row r="95" spans="1:6" x14ac:dyDescent="0.25">
      <c r="A95" s="91">
        <v>24</v>
      </c>
      <c r="B95" s="86" t="s">
        <v>33</v>
      </c>
      <c r="C95" s="2">
        <v>2019</v>
      </c>
      <c r="D95" s="26">
        <v>1539798000000</v>
      </c>
      <c r="E95" s="26">
        <v>35026171000000</v>
      </c>
      <c r="F95" s="31">
        <f t="shared" si="18"/>
        <v>4.396135678090534E-2</v>
      </c>
    </row>
    <row r="96" spans="1:6" x14ac:dyDescent="0.25">
      <c r="A96" s="92"/>
      <c r="B96" s="86"/>
      <c r="C96" s="2">
        <v>2020</v>
      </c>
      <c r="D96" s="48">
        <f>D95</f>
        <v>1539798000000</v>
      </c>
      <c r="E96" s="48">
        <f>E95</f>
        <v>35026171000000</v>
      </c>
      <c r="F96" s="31">
        <f t="shared" si="18"/>
        <v>4.396135678090534E-2</v>
      </c>
    </row>
    <row r="97" spans="1:6" x14ac:dyDescent="0.25">
      <c r="A97" s="92"/>
      <c r="B97" s="86"/>
      <c r="C97" s="2">
        <v>2021</v>
      </c>
      <c r="D97" s="26">
        <v>2829418000000</v>
      </c>
      <c r="E97" s="26">
        <v>40345003000000</v>
      </c>
      <c r="F97" s="31">
        <f t="shared" si="18"/>
        <v>7.0130568586151798E-2</v>
      </c>
    </row>
    <row r="98" spans="1:6" x14ac:dyDescent="0.25">
      <c r="A98" s="93"/>
      <c r="B98" s="86"/>
      <c r="C98" s="2">
        <v>2022</v>
      </c>
      <c r="D98" s="26">
        <v>5504956000000</v>
      </c>
      <c r="E98" s="26">
        <v>42600814000000</v>
      </c>
      <c r="F98" s="31">
        <f t="shared" si="18"/>
        <v>0.12922185008014167</v>
      </c>
    </row>
    <row r="99" spans="1:6" x14ac:dyDescent="0.25">
      <c r="A99" s="86">
        <v>25</v>
      </c>
      <c r="B99" s="86" t="s">
        <v>34</v>
      </c>
      <c r="C99" s="2">
        <v>2019</v>
      </c>
      <c r="D99" s="26">
        <v>580854940000</v>
      </c>
      <c r="E99" s="26">
        <v>12775930059000</v>
      </c>
      <c r="F99" s="31">
        <f t="shared" si="18"/>
        <v>4.5464787089282546E-2</v>
      </c>
    </row>
    <row r="100" spans="1:6" x14ac:dyDescent="0.25">
      <c r="A100" s="86"/>
      <c r="B100" s="90"/>
      <c r="C100" s="2">
        <v>2020</v>
      </c>
      <c r="D100" s="48">
        <f>D99</f>
        <v>580854940000</v>
      </c>
      <c r="E100" s="48">
        <f>E99</f>
        <v>12775930059000</v>
      </c>
      <c r="F100" s="31">
        <f t="shared" si="18"/>
        <v>4.5464787089282546E-2</v>
      </c>
    </row>
    <row r="101" spans="1:6" x14ac:dyDescent="0.25">
      <c r="A101" s="86"/>
      <c r="B101" s="90"/>
      <c r="C101" s="2">
        <v>2021</v>
      </c>
      <c r="D101" s="26">
        <v>1526870874000</v>
      </c>
      <c r="E101" s="26">
        <v>13850610076000</v>
      </c>
      <c r="F101" s="31">
        <f t="shared" si="18"/>
        <v>0.11023852852848155</v>
      </c>
    </row>
    <row r="102" spans="1:6" x14ac:dyDescent="0.25">
      <c r="A102" s="86"/>
      <c r="B102" s="90"/>
      <c r="C102" s="2">
        <v>2022</v>
      </c>
      <c r="D102" s="26">
        <v>1848118978000</v>
      </c>
      <c r="E102" s="26">
        <v>13969704123000</v>
      </c>
      <c r="F102" s="31">
        <f t="shared" si="18"/>
        <v>0.13229478317706242</v>
      </c>
    </row>
  </sheetData>
  <mergeCells count="52">
    <mergeCell ref="H2:I2"/>
    <mergeCell ref="A1:F1"/>
    <mergeCell ref="A99:A102"/>
    <mergeCell ref="B99:B102"/>
    <mergeCell ref="A91:A94"/>
    <mergeCell ref="B91:B94"/>
    <mergeCell ref="A95:A98"/>
    <mergeCell ref="B95:B98"/>
    <mergeCell ref="A83:A86"/>
    <mergeCell ref="B83:B86"/>
    <mergeCell ref="A87:A90"/>
    <mergeCell ref="B87:B90"/>
    <mergeCell ref="A75:A78"/>
    <mergeCell ref="B75:B78"/>
    <mergeCell ref="A79:A82"/>
    <mergeCell ref="B79:B82"/>
    <mergeCell ref="A67:A70"/>
    <mergeCell ref="B67:B70"/>
    <mergeCell ref="A71:A74"/>
    <mergeCell ref="B71:B74"/>
    <mergeCell ref="A59:A62"/>
    <mergeCell ref="B59:B62"/>
    <mergeCell ref="A63:A66"/>
    <mergeCell ref="B63:B66"/>
    <mergeCell ref="A51:A54"/>
    <mergeCell ref="B51:B54"/>
    <mergeCell ref="A55:A58"/>
    <mergeCell ref="B55:B58"/>
    <mergeCell ref="A43:A46"/>
    <mergeCell ref="B43:B46"/>
    <mergeCell ref="A47:A50"/>
    <mergeCell ref="B47:B50"/>
    <mergeCell ref="A35:A38"/>
    <mergeCell ref="B35:B38"/>
    <mergeCell ref="A39:A42"/>
    <mergeCell ref="B39:B42"/>
    <mergeCell ref="A27:A30"/>
    <mergeCell ref="B27:B30"/>
    <mergeCell ref="A31:A34"/>
    <mergeCell ref="B31:B34"/>
    <mergeCell ref="A23:A26"/>
    <mergeCell ref="B23:B26"/>
    <mergeCell ref="A11:A14"/>
    <mergeCell ref="B11:B14"/>
    <mergeCell ref="A15:A18"/>
    <mergeCell ref="B15:B18"/>
    <mergeCell ref="A3:A6"/>
    <mergeCell ref="B3:B6"/>
    <mergeCell ref="A7:A10"/>
    <mergeCell ref="B7:B10"/>
    <mergeCell ref="A19:A22"/>
    <mergeCell ref="B19:B2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32B20-7674-43A6-892E-1EE840751017}">
  <dimension ref="A1:AH102"/>
  <sheetViews>
    <sheetView tabSelected="1" topLeftCell="N7" workbookViewId="0">
      <selection activeCell="AB6" sqref="AB6"/>
    </sheetView>
  </sheetViews>
  <sheetFormatPr defaultRowHeight="15" x14ac:dyDescent="0.25"/>
  <cols>
    <col min="1" max="1" width="3.7109375" bestFit="1" customWidth="1"/>
    <col min="2" max="2" width="12" customWidth="1"/>
    <col min="4" max="4" width="8.42578125" bestFit="1" customWidth="1"/>
    <col min="5" max="5" width="13.42578125" bestFit="1" customWidth="1"/>
    <col min="6" max="6" width="8.7109375" bestFit="1" customWidth="1"/>
    <col min="7" max="7" width="17" customWidth="1"/>
    <col min="8" max="8" width="16.140625" bestFit="1" customWidth="1"/>
    <col min="9" max="9" width="16.140625" customWidth="1"/>
    <col min="10" max="10" width="3.42578125" style="23" bestFit="1" customWidth="1"/>
    <col min="17" max="17" width="3" bestFit="1" customWidth="1"/>
    <col min="18" max="18" width="5.85546875" bestFit="1" customWidth="1"/>
    <col min="19" max="19" width="7.85546875" bestFit="1" customWidth="1"/>
    <col min="20" max="20" width="5.85546875" bestFit="1" customWidth="1"/>
    <col min="21" max="21" width="10.5703125" style="106" bestFit="1" customWidth="1"/>
    <col min="22" max="22" width="5.85546875" bestFit="1" customWidth="1"/>
    <col min="27" max="34" width="9.140625" style="17"/>
  </cols>
  <sheetData>
    <row r="1" spans="1:34" x14ac:dyDescent="0.25">
      <c r="A1" s="101" t="s">
        <v>128</v>
      </c>
      <c r="B1" s="101"/>
      <c r="C1" s="101"/>
      <c r="D1" s="101"/>
      <c r="E1" s="101"/>
      <c r="F1" s="101"/>
      <c r="G1" s="101"/>
      <c r="H1" s="101"/>
      <c r="I1" s="16"/>
      <c r="J1" s="102" t="s">
        <v>134</v>
      </c>
      <c r="K1" s="102"/>
      <c r="L1" s="102"/>
      <c r="M1" s="102"/>
      <c r="N1" s="102"/>
      <c r="O1" s="102"/>
      <c r="Q1" s="103" t="s">
        <v>135</v>
      </c>
      <c r="R1" s="103"/>
      <c r="S1" s="103"/>
      <c r="T1" s="103"/>
      <c r="U1" s="103"/>
      <c r="V1" s="103"/>
      <c r="AA1" s="107" t="s">
        <v>139</v>
      </c>
      <c r="AB1" s="107"/>
      <c r="AC1" s="107"/>
      <c r="AD1" s="107"/>
      <c r="AE1" s="107"/>
      <c r="AF1" s="107"/>
      <c r="AG1" s="107"/>
      <c r="AH1" s="107"/>
    </row>
    <row r="2" spans="1:34" ht="47.25" x14ac:dyDescent="0.25">
      <c r="A2" s="32" t="s">
        <v>0</v>
      </c>
      <c r="B2" s="46" t="s">
        <v>36</v>
      </c>
      <c r="C2" s="32" t="s">
        <v>2</v>
      </c>
      <c r="D2" s="32" t="s">
        <v>124</v>
      </c>
      <c r="E2" s="32" t="s">
        <v>125</v>
      </c>
      <c r="F2" s="32" t="s">
        <v>126</v>
      </c>
      <c r="G2" s="46" t="s">
        <v>127</v>
      </c>
      <c r="H2" s="32" t="s">
        <v>46</v>
      </c>
      <c r="I2" s="67"/>
      <c r="J2" s="73" t="s">
        <v>0</v>
      </c>
      <c r="K2" s="32" t="s">
        <v>129</v>
      </c>
      <c r="L2" s="32" t="s">
        <v>130</v>
      </c>
      <c r="M2" s="32" t="s">
        <v>131</v>
      </c>
      <c r="N2" s="32" t="s">
        <v>132</v>
      </c>
      <c r="O2" s="32" t="s">
        <v>133</v>
      </c>
      <c r="Q2" s="73" t="s">
        <v>0</v>
      </c>
      <c r="R2" s="32" t="s">
        <v>129</v>
      </c>
      <c r="S2" s="32" t="s">
        <v>130</v>
      </c>
      <c r="T2" s="32" t="s">
        <v>131</v>
      </c>
      <c r="U2" s="105" t="s">
        <v>132</v>
      </c>
      <c r="V2" s="32" t="s">
        <v>133</v>
      </c>
      <c r="AA2" s="17" t="s">
        <v>129</v>
      </c>
      <c r="AB2" s="17" t="s">
        <v>130</v>
      </c>
      <c r="AC2" s="17" t="s">
        <v>131</v>
      </c>
      <c r="AD2" s="17" t="s">
        <v>132</v>
      </c>
      <c r="AE2" s="17" t="s">
        <v>133</v>
      </c>
      <c r="AF2" s="17" t="s">
        <v>136</v>
      </c>
      <c r="AG2" s="17" t="s">
        <v>137</v>
      </c>
      <c r="AH2" s="17" t="s">
        <v>138</v>
      </c>
    </row>
    <row r="3" spans="1:34" x14ac:dyDescent="0.25">
      <c r="A3" s="86">
        <v>1</v>
      </c>
      <c r="B3" s="86" t="s">
        <v>8</v>
      </c>
      <c r="C3" s="2">
        <v>2019</v>
      </c>
      <c r="D3" s="31">
        <v>0.6</v>
      </c>
      <c r="E3" s="31">
        <v>1.3793738852335589E-2</v>
      </c>
      <c r="F3" s="31">
        <v>0.51470588235294112</v>
      </c>
      <c r="G3" s="31">
        <v>1.478109046791408</v>
      </c>
      <c r="H3" s="31">
        <v>3.2172044500115925E-2</v>
      </c>
      <c r="I3" s="68"/>
      <c r="J3" s="72">
        <v>1</v>
      </c>
      <c r="K3" s="70">
        <f>SUM(D3:D6)</f>
        <v>2.2000000000000002</v>
      </c>
      <c r="L3" s="70">
        <f t="shared" ref="L3" si="0">SUM(E3:E6)</f>
        <v>5.807893723219372E-2</v>
      </c>
      <c r="M3" s="66">
        <f t="shared" ref="M3" si="1">SUM(F3:F6)</f>
        <v>2.3235294117647056</v>
      </c>
      <c r="N3" s="66">
        <f t="shared" ref="N3:O3" si="2">SUM(G3:G6)</f>
        <v>4.2686002672534586</v>
      </c>
      <c r="O3" s="66">
        <f t="shared" si="2"/>
        <v>0.22945117208063534</v>
      </c>
      <c r="Q3" s="21">
        <v>1</v>
      </c>
      <c r="R3" s="104">
        <v>2.2000000000000002</v>
      </c>
      <c r="S3" s="104">
        <v>5.807893723219372E-2</v>
      </c>
      <c r="T3" s="104">
        <v>2.3235294117647056</v>
      </c>
      <c r="U3" s="12">
        <v>202421</v>
      </c>
      <c r="V3" s="104">
        <v>0.22945117208063534</v>
      </c>
      <c r="AA3" s="17">
        <v>3028</v>
      </c>
      <c r="AB3" s="17">
        <v>928</v>
      </c>
      <c r="AC3" s="17">
        <v>1969</v>
      </c>
      <c r="AD3" s="17">
        <v>20242</v>
      </c>
      <c r="AE3" s="17">
        <v>200</v>
      </c>
      <c r="AF3" s="17">
        <v>6057</v>
      </c>
      <c r="AG3" s="17">
        <v>1857</v>
      </c>
      <c r="AH3" s="17">
        <v>4522</v>
      </c>
    </row>
    <row r="4" spans="1:34" x14ac:dyDescent="0.25">
      <c r="A4" s="86"/>
      <c r="B4" s="86"/>
      <c r="C4" s="2">
        <v>2020</v>
      </c>
      <c r="D4" s="31">
        <v>0.6</v>
      </c>
      <c r="E4" s="31">
        <v>1.5895786977146577E-2</v>
      </c>
      <c r="F4" s="31">
        <v>0.5</v>
      </c>
      <c r="G4" s="31">
        <v>1.2324416867836907</v>
      </c>
      <c r="H4" s="31">
        <v>6.8005539227654191E-2</v>
      </c>
      <c r="I4" s="69"/>
      <c r="J4" s="21"/>
      <c r="K4" s="71"/>
      <c r="L4" s="71"/>
      <c r="M4" s="39"/>
      <c r="N4" s="39"/>
      <c r="O4" s="39"/>
      <c r="Q4" s="21">
        <v>2</v>
      </c>
      <c r="R4" s="104">
        <v>1.3333333333333333</v>
      </c>
      <c r="S4" s="104">
        <v>0.5271913894220438</v>
      </c>
      <c r="T4" s="104">
        <v>2.2279411764705883</v>
      </c>
      <c r="U4" s="12">
        <v>109241</v>
      </c>
      <c r="V4" s="104">
        <v>0.70882474626433267</v>
      </c>
      <c r="AA4" s="17">
        <v>1517</v>
      </c>
      <c r="AB4" s="17">
        <v>717</v>
      </c>
      <c r="AC4" s="17">
        <v>2113</v>
      </c>
      <c r="AD4" s="17">
        <v>10924</v>
      </c>
      <c r="AE4" s="17">
        <v>700</v>
      </c>
      <c r="AF4" s="17">
        <v>10621</v>
      </c>
      <c r="AG4" s="17">
        <v>5021</v>
      </c>
      <c r="AH4" s="17">
        <v>14051</v>
      </c>
    </row>
    <row r="5" spans="1:34" x14ac:dyDescent="0.25">
      <c r="A5" s="86"/>
      <c r="B5" s="86"/>
      <c r="C5" s="2">
        <v>2021</v>
      </c>
      <c r="D5" s="31">
        <v>0.5</v>
      </c>
      <c r="E5" s="31">
        <v>1.4451671298704139E-2</v>
      </c>
      <c r="F5" s="31">
        <v>0.57352941176470584</v>
      </c>
      <c r="G5" s="31">
        <v>0.8636526263093689</v>
      </c>
      <c r="H5" s="31">
        <v>6.8005539227654191E-2</v>
      </c>
      <c r="I5" s="69"/>
      <c r="J5" s="21"/>
      <c r="K5" s="71"/>
      <c r="L5" s="71"/>
      <c r="M5" s="39"/>
      <c r="N5" s="39"/>
      <c r="O5" s="39"/>
      <c r="Q5" s="21">
        <v>3</v>
      </c>
      <c r="R5" s="104">
        <v>1.3333333333333333</v>
      </c>
      <c r="S5" s="104">
        <v>0.2133393699123875</v>
      </c>
      <c r="T5" s="104">
        <v>1.5441176470588236</v>
      </c>
      <c r="U5" s="12">
        <v>166941</v>
      </c>
      <c r="V5" s="104">
        <v>0.46419711178314327</v>
      </c>
      <c r="AA5" s="17">
        <v>1502</v>
      </c>
      <c r="AB5" s="17">
        <v>402</v>
      </c>
      <c r="AC5" s="17">
        <v>1419</v>
      </c>
      <c r="AD5" s="17">
        <v>16694</v>
      </c>
      <c r="AE5" s="17">
        <v>500</v>
      </c>
      <c r="AF5" s="17">
        <v>7512</v>
      </c>
      <c r="AG5" s="17">
        <v>2012</v>
      </c>
      <c r="AH5" s="17">
        <v>7186</v>
      </c>
    </row>
    <row r="6" spans="1:34" x14ac:dyDescent="0.25">
      <c r="A6" s="86"/>
      <c r="B6" s="86"/>
      <c r="C6" s="2">
        <v>2022</v>
      </c>
      <c r="D6" s="31">
        <v>0.5</v>
      </c>
      <c r="E6" s="31">
        <v>1.393774010400742E-2</v>
      </c>
      <c r="F6" s="31">
        <v>0.73529411764705888</v>
      </c>
      <c r="G6" s="31">
        <v>0.69439690736899118</v>
      </c>
      <c r="H6" s="31">
        <v>6.1268049125211027E-2</v>
      </c>
      <c r="I6" s="69"/>
      <c r="J6" s="21"/>
      <c r="K6" s="71"/>
      <c r="L6" s="71"/>
      <c r="M6" s="39"/>
      <c r="N6" s="39"/>
      <c r="O6" s="39"/>
      <c r="Q6" s="21">
        <v>4</v>
      </c>
      <c r="R6" s="104">
        <v>1.5</v>
      </c>
      <c r="S6" s="104">
        <v>0.34863280374139333</v>
      </c>
      <c r="T6" s="104">
        <v>1.5</v>
      </c>
      <c r="U6" s="12">
        <v>175548</v>
      </c>
      <c r="V6" s="104">
        <v>0.2810935983841607</v>
      </c>
      <c r="AA6" s="17">
        <v>2188</v>
      </c>
      <c r="AB6" s="17">
        <v>988</v>
      </c>
      <c r="AC6" s="17">
        <v>1225</v>
      </c>
      <c r="AD6" s="17">
        <v>17555</v>
      </c>
      <c r="AE6" s="17">
        <v>300</v>
      </c>
      <c r="AF6" s="17">
        <v>6563</v>
      </c>
      <c r="AG6" s="17">
        <v>2963</v>
      </c>
      <c r="AH6" s="17">
        <v>3930</v>
      </c>
    </row>
    <row r="7" spans="1:34" x14ac:dyDescent="0.25">
      <c r="A7" s="86">
        <v>2</v>
      </c>
      <c r="B7" s="86" t="s">
        <v>11</v>
      </c>
      <c r="C7" s="2">
        <v>2019</v>
      </c>
      <c r="D7" s="31">
        <v>0.33333333333333331</v>
      </c>
      <c r="E7" s="31">
        <v>0.11919539883467375</v>
      </c>
      <c r="F7" s="31">
        <v>0.84558823529411764</v>
      </c>
      <c r="G7" s="31">
        <v>1.4867423972743086</v>
      </c>
      <c r="H7" s="31">
        <v>0.14162523427942064</v>
      </c>
      <c r="I7" s="68"/>
      <c r="J7" s="72">
        <v>2</v>
      </c>
      <c r="K7" s="70">
        <f>SUM(D7:D10)</f>
        <v>1.3333333333333333</v>
      </c>
      <c r="L7" s="70">
        <f t="shared" ref="L7" si="3">SUM(E7:E10)</f>
        <v>0.5271913894220438</v>
      </c>
      <c r="M7" s="66">
        <f t="shared" ref="M7" si="4">SUM(F7:F10)</f>
        <v>2.2279411764705883</v>
      </c>
      <c r="N7" s="66">
        <f t="shared" ref="N7:O7" si="5">SUM(G7:G10)</f>
        <v>7.6853151515767486</v>
      </c>
      <c r="O7" s="66">
        <f t="shared" si="5"/>
        <v>0.70882474626433267</v>
      </c>
      <c r="Q7" s="21">
        <v>5</v>
      </c>
      <c r="R7" s="104">
        <v>1.3333333333333333</v>
      </c>
      <c r="S7" s="104">
        <v>0.87905407925118118</v>
      </c>
      <c r="T7" s="104">
        <v>1.2352941176470589</v>
      </c>
      <c r="U7" s="12">
        <v>291812</v>
      </c>
      <c r="V7" s="104">
        <v>0.47075339615261269</v>
      </c>
      <c r="AA7" s="17">
        <v>-1000</v>
      </c>
      <c r="AB7" s="17">
        <v>-1400</v>
      </c>
      <c r="AC7" s="17">
        <v>2120</v>
      </c>
      <c r="AD7" s="17">
        <v>29181</v>
      </c>
      <c r="AE7" s="17">
        <v>500</v>
      </c>
      <c r="AF7" s="17">
        <v>-5001</v>
      </c>
      <c r="AG7" s="17">
        <v>-7001</v>
      </c>
      <c r="AH7" s="17">
        <v>10863</v>
      </c>
    </row>
    <row r="8" spans="1:34" x14ac:dyDescent="0.25">
      <c r="A8" s="86"/>
      <c r="B8" s="86"/>
      <c r="C8" s="2">
        <v>2020</v>
      </c>
      <c r="D8" s="31">
        <v>0.33333333333333331</v>
      </c>
      <c r="E8" s="31">
        <v>0.13941867102865202</v>
      </c>
      <c r="F8" s="31">
        <v>0.49264705882352944</v>
      </c>
      <c r="G8" s="31">
        <v>2.0353466054287161</v>
      </c>
      <c r="H8" s="31">
        <v>0.14162523427942064</v>
      </c>
      <c r="I8" s="69"/>
      <c r="J8" s="21"/>
      <c r="K8" s="71"/>
      <c r="L8" s="71"/>
      <c r="M8" s="39"/>
      <c r="N8" s="39"/>
      <c r="O8" s="39"/>
      <c r="Q8" s="21">
        <v>6</v>
      </c>
      <c r="R8" s="104">
        <v>1.3333333333333333</v>
      </c>
      <c r="S8" s="104">
        <v>4.2182563724804334E-2</v>
      </c>
      <c r="T8" s="104">
        <v>1.2352941176470589</v>
      </c>
      <c r="U8" s="12">
        <v>175747</v>
      </c>
      <c r="V8" s="104">
        <v>0.45209953149034188</v>
      </c>
      <c r="AA8" s="17">
        <v>1893</v>
      </c>
      <c r="AB8" s="17">
        <v>593</v>
      </c>
      <c r="AC8" s="17">
        <v>963</v>
      </c>
      <c r="AD8" s="17">
        <v>17575</v>
      </c>
      <c r="AE8" s="17">
        <v>500</v>
      </c>
      <c r="AF8" s="17">
        <v>9467</v>
      </c>
      <c r="AG8" s="17">
        <v>2967</v>
      </c>
      <c r="AH8" s="17">
        <v>5380</v>
      </c>
    </row>
    <row r="9" spans="1:34" x14ac:dyDescent="0.25">
      <c r="A9" s="86"/>
      <c r="B9" s="86"/>
      <c r="C9" s="2">
        <v>2021</v>
      </c>
      <c r="D9" s="31">
        <v>0.33333333333333331</v>
      </c>
      <c r="E9" s="31">
        <v>0.18590962167224684</v>
      </c>
      <c r="F9" s="31">
        <v>0.43382352941176472</v>
      </c>
      <c r="G9" s="31">
        <v>2.7140591327927752</v>
      </c>
      <c r="H9" s="31">
        <v>0.2037852693181853</v>
      </c>
      <c r="I9" s="69"/>
      <c r="J9" s="21"/>
      <c r="K9" s="71"/>
      <c r="L9" s="71"/>
      <c r="M9" s="39"/>
      <c r="N9" s="39"/>
      <c r="O9" s="39"/>
      <c r="Q9" s="21">
        <v>7</v>
      </c>
      <c r="R9" s="104">
        <v>1.8333333333333333</v>
      </c>
      <c r="S9" s="104">
        <v>27.120520531227324</v>
      </c>
      <c r="T9" s="104">
        <v>2.1176470588235294</v>
      </c>
      <c r="U9" s="12">
        <v>178508</v>
      </c>
      <c r="V9" s="104">
        <v>5.7430152855113326E-2</v>
      </c>
      <c r="AA9" s="17">
        <v>2476</v>
      </c>
      <c r="AB9" s="17">
        <v>27776</v>
      </c>
      <c r="AC9" s="17">
        <v>1830</v>
      </c>
      <c r="AD9" s="17">
        <v>17851</v>
      </c>
      <c r="AE9" s="17">
        <v>100</v>
      </c>
      <c r="AF9" s="17">
        <v>2476</v>
      </c>
      <c r="AG9" s="17">
        <v>27776</v>
      </c>
      <c r="AH9" s="17">
        <v>1670</v>
      </c>
    </row>
    <row r="10" spans="1:34" x14ac:dyDescent="0.25">
      <c r="A10" s="86"/>
      <c r="B10" s="86"/>
      <c r="C10" s="2">
        <v>2022</v>
      </c>
      <c r="D10" s="31">
        <v>0.33333333333333331</v>
      </c>
      <c r="E10" s="31">
        <v>8.26676978864712E-2</v>
      </c>
      <c r="F10" s="31">
        <v>0.45588235294117646</v>
      </c>
      <c r="G10" s="31">
        <v>1.4491670160809487</v>
      </c>
      <c r="H10" s="31">
        <v>0.22178900838730614</v>
      </c>
      <c r="I10" s="69"/>
      <c r="J10" s="21"/>
      <c r="K10" s="71"/>
      <c r="L10" s="71"/>
      <c r="M10" s="39"/>
      <c r="N10" s="39"/>
      <c r="O10" s="39"/>
      <c r="Q10" s="21">
        <v>8</v>
      </c>
      <c r="R10" s="104">
        <v>1.3333333333333333</v>
      </c>
      <c r="S10" s="104">
        <v>6.3922427926627865</v>
      </c>
      <c r="T10" s="104">
        <v>1.9338235294117647</v>
      </c>
      <c r="U10" s="12">
        <v>137036</v>
      </c>
      <c r="V10" s="104">
        <v>0.51840515631076345</v>
      </c>
      <c r="AA10" s="17">
        <v>1488</v>
      </c>
      <c r="AB10" s="17">
        <v>6588</v>
      </c>
      <c r="AC10" s="17">
        <v>1825</v>
      </c>
      <c r="AD10" s="17">
        <v>13704</v>
      </c>
      <c r="AE10" s="17">
        <v>500</v>
      </c>
      <c r="AF10" s="17">
        <v>7439</v>
      </c>
      <c r="AG10" s="17">
        <v>32939</v>
      </c>
      <c r="AH10" s="17">
        <v>8622</v>
      </c>
    </row>
    <row r="11" spans="1:34" x14ac:dyDescent="0.25">
      <c r="A11" s="86">
        <v>3</v>
      </c>
      <c r="B11" s="86" t="s">
        <v>12</v>
      </c>
      <c r="C11" s="2">
        <v>2019</v>
      </c>
      <c r="D11" s="31">
        <v>0.33333333333333331</v>
      </c>
      <c r="E11" s="31">
        <v>4.6252403753462831E-2</v>
      </c>
      <c r="F11" s="31">
        <v>0.3014705882352941</v>
      </c>
      <c r="G11" s="31">
        <v>1.5459373887386278</v>
      </c>
      <c r="H11" s="31">
        <v>9.4569120395035441E-2</v>
      </c>
      <c r="I11" s="68"/>
      <c r="J11" s="72">
        <v>3</v>
      </c>
      <c r="K11" s="70">
        <f>SUM(D11:D14)</f>
        <v>1.3333333333333333</v>
      </c>
      <c r="L11" s="70">
        <f t="shared" ref="L11" si="6">SUM(E11:E14)</f>
        <v>0.2133393699123875</v>
      </c>
      <c r="M11" s="66">
        <f t="shared" ref="M11" si="7">SUM(F11:F14)</f>
        <v>1.5441176470588236</v>
      </c>
      <c r="N11" s="66">
        <f>SUM(G11:G14)</f>
        <v>13.953189332584191</v>
      </c>
      <c r="O11" s="66">
        <f>SUM(H11:H14)</f>
        <v>0.46419711178314327</v>
      </c>
      <c r="Q11" s="21">
        <v>9</v>
      </c>
      <c r="R11" s="104">
        <v>1.6</v>
      </c>
      <c r="S11" s="104">
        <v>1.1463885845498676E-2</v>
      </c>
      <c r="T11" s="104">
        <v>2.0588235294117645</v>
      </c>
      <c r="U11" s="12">
        <v>145934</v>
      </c>
      <c r="V11" s="104">
        <v>0.52112821437577206</v>
      </c>
      <c r="AA11" s="17">
        <v>2149</v>
      </c>
      <c r="AB11" s="17">
        <v>549</v>
      </c>
      <c r="AC11" s="17">
        <v>1880</v>
      </c>
      <c r="AD11" s="17">
        <v>14593</v>
      </c>
      <c r="AE11" s="17">
        <v>500</v>
      </c>
      <c r="AF11" s="17">
        <v>10747</v>
      </c>
      <c r="AG11" s="17">
        <v>2747</v>
      </c>
      <c r="AH11" s="17">
        <v>9473</v>
      </c>
    </row>
    <row r="12" spans="1:34" x14ac:dyDescent="0.25">
      <c r="A12" s="86"/>
      <c r="B12" s="86"/>
      <c r="C12" s="2">
        <v>2020</v>
      </c>
      <c r="D12" s="31">
        <v>0.33333333333333331</v>
      </c>
      <c r="E12" s="31">
        <v>6.1701201593565215E-2</v>
      </c>
      <c r="F12" s="31">
        <v>0.3014705882352941</v>
      </c>
      <c r="G12" s="31">
        <v>4.5831994718488174</v>
      </c>
      <c r="H12" s="31">
        <v>9.4569120395035441E-2</v>
      </c>
      <c r="I12" s="69"/>
      <c r="J12" s="21"/>
      <c r="K12" s="71"/>
      <c r="L12" s="71"/>
      <c r="M12" s="39"/>
      <c r="N12" s="39"/>
      <c r="O12" s="39"/>
      <c r="Q12" s="21">
        <v>10</v>
      </c>
      <c r="R12" s="104">
        <v>1.3333333333333333</v>
      </c>
      <c r="S12" s="104">
        <v>0.5281029474449801</v>
      </c>
      <c r="T12" s="104">
        <v>2.5441176470588234</v>
      </c>
      <c r="U12" s="12">
        <v>84725</v>
      </c>
      <c r="V12" s="104">
        <v>0.20008851751279241</v>
      </c>
      <c r="AA12" s="17">
        <v>1517</v>
      </c>
      <c r="AB12" s="17">
        <v>717</v>
      </c>
      <c r="AC12" s="17">
        <v>2413</v>
      </c>
      <c r="AD12" s="17">
        <v>8473</v>
      </c>
      <c r="AE12" s="17">
        <v>200</v>
      </c>
      <c r="AF12" s="17">
        <v>3034</v>
      </c>
      <c r="AG12" s="17">
        <v>1434</v>
      </c>
      <c r="AH12" s="17">
        <v>3230</v>
      </c>
    </row>
    <row r="13" spans="1:34" x14ac:dyDescent="0.25">
      <c r="A13" s="86"/>
      <c r="B13" s="86"/>
      <c r="C13" s="2">
        <v>2021</v>
      </c>
      <c r="D13" s="31">
        <v>0.33333333333333331</v>
      </c>
      <c r="E13" s="31">
        <v>5.5602246987128144E-2</v>
      </c>
      <c r="F13" s="31">
        <v>0.63970588235294112</v>
      </c>
      <c r="G13" s="31">
        <v>4.1301657414008934</v>
      </c>
      <c r="H13" s="31">
        <v>0.1216371102502329</v>
      </c>
      <c r="I13" s="69"/>
      <c r="J13" s="21"/>
      <c r="K13" s="71"/>
      <c r="L13" s="71"/>
      <c r="M13" s="39"/>
      <c r="N13" s="39"/>
      <c r="O13" s="39"/>
      <c r="Q13" s="21">
        <v>11</v>
      </c>
      <c r="R13" s="104">
        <v>1.6</v>
      </c>
      <c r="S13" s="104">
        <v>3.6083875990612917</v>
      </c>
      <c r="T13" s="104">
        <v>1.7720588235294119</v>
      </c>
      <c r="U13" s="12">
        <v>167340</v>
      </c>
      <c r="V13" s="104">
        <v>0.21748897954879853</v>
      </c>
      <c r="AA13" s="17">
        <v>2259</v>
      </c>
      <c r="AB13" s="17">
        <v>4259</v>
      </c>
      <c r="AC13" s="17">
        <v>1536</v>
      </c>
      <c r="AD13" s="17">
        <v>16734</v>
      </c>
      <c r="AE13" s="17">
        <v>200</v>
      </c>
      <c r="AF13" s="17">
        <v>4518</v>
      </c>
      <c r="AG13" s="17">
        <v>8518</v>
      </c>
      <c r="AH13" s="17">
        <v>2970</v>
      </c>
    </row>
    <row r="14" spans="1:34" x14ac:dyDescent="0.25">
      <c r="A14" s="86"/>
      <c r="B14" s="86"/>
      <c r="C14" s="2">
        <v>2022</v>
      </c>
      <c r="D14" s="31">
        <v>0.33333333333333331</v>
      </c>
      <c r="E14" s="31">
        <v>4.9783517578231296E-2</v>
      </c>
      <c r="F14" s="31">
        <v>0.3014705882352941</v>
      </c>
      <c r="G14" s="31">
        <v>3.6938867305958527</v>
      </c>
      <c r="H14" s="31">
        <v>0.1534217607428395</v>
      </c>
      <c r="I14" s="69"/>
      <c r="J14" s="21"/>
      <c r="K14" s="71"/>
      <c r="L14" s="71"/>
      <c r="M14" s="39"/>
      <c r="N14" s="39"/>
      <c r="O14" s="39"/>
      <c r="Q14" s="21">
        <v>12</v>
      </c>
      <c r="R14" s="104">
        <v>1.3333333333333333</v>
      </c>
      <c r="S14" s="104">
        <v>6.7080828326865429</v>
      </c>
      <c r="T14" s="104">
        <v>2.8897058823529411</v>
      </c>
      <c r="U14" s="12">
        <v>70779</v>
      </c>
      <c r="V14" s="104">
        <v>9.6687223226616811E-2</v>
      </c>
      <c r="AA14" s="17">
        <v>1104</v>
      </c>
      <c r="AB14" s="17">
        <v>6504</v>
      </c>
      <c r="AC14" s="17">
        <v>2979</v>
      </c>
      <c r="AD14" s="17">
        <v>7078</v>
      </c>
      <c r="AE14" s="17">
        <v>100</v>
      </c>
      <c r="AF14" s="17">
        <v>1104</v>
      </c>
      <c r="AG14" s="17">
        <v>6504</v>
      </c>
      <c r="AH14" s="17">
        <v>1010</v>
      </c>
    </row>
    <row r="15" spans="1:34" x14ac:dyDescent="0.25">
      <c r="A15" s="86">
        <v>4</v>
      </c>
      <c r="B15" s="86" t="s">
        <v>13</v>
      </c>
      <c r="C15" s="2">
        <v>2019</v>
      </c>
      <c r="D15" s="31">
        <v>0.33333333333333331</v>
      </c>
      <c r="E15" s="31">
        <v>9.16954475249354E-2</v>
      </c>
      <c r="F15" s="31">
        <v>0.3014705882352941</v>
      </c>
      <c r="G15" s="31">
        <v>1.3597595772399558</v>
      </c>
      <c r="H15" s="31">
        <v>4.0525251152808146E-2</v>
      </c>
      <c r="I15" s="69"/>
      <c r="J15" s="21">
        <v>4</v>
      </c>
      <c r="K15" s="70">
        <f>SUM(D15:D18)</f>
        <v>1.5</v>
      </c>
      <c r="L15" s="70">
        <f t="shared" ref="L15" si="8">SUM(E15:E18)</f>
        <v>0.34863280374139333</v>
      </c>
      <c r="M15" s="66">
        <f t="shared" ref="M15" si="9">SUM(F15:F18)</f>
        <v>1.5</v>
      </c>
      <c r="N15" s="66">
        <f t="shared" ref="N15" si="10">SUM(G15:G18)</f>
        <v>5.2845129571560818</v>
      </c>
      <c r="O15" s="66">
        <f>SUM(H15:H18)</f>
        <v>0.2810935983841607</v>
      </c>
      <c r="Q15" s="21">
        <v>13</v>
      </c>
      <c r="R15" s="104">
        <v>2</v>
      </c>
      <c r="S15" s="104">
        <v>1.3802590595846065</v>
      </c>
      <c r="T15" s="104">
        <v>1.8676470588235294</v>
      </c>
      <c r="U15" s="12">
        <v>286549</v>
      </c>
      <c r="V15" s="104">
        <v>0.25977197509286964</v>
      </c>
      <c r="AA15" s="17">
        <v>854</v>
      </c>
      <c r="AB15" s="17">
        <v>254</v>
      </c>
      <c r="AC15" s="17">
        <v>2358</v>
      </c>
      <c r="AD15" s="17">
        <v>28655</v>
      </c>
      <c r="AE15" s="17">
        <v>300</v>
      </c>
      <c r="AF15" s="17">
        <v>2563</v>
      </c>
      <c r="AG15" s="17">
        <v>763</v>
      </c>
      <c r="AH15" s="17">
        <v>8347</v>
      </c>
    </row>
    <row r="16" spans="1:34" x14ac:dyDescent="0.25">
      <c r="A16" s="86"/>
      <c r="B16" s="86"/>
      <c r="C16" s="2">
        <v>2020</v>
      </c>
      <c r="D16" s="31">
        <v>0.33333333333333331</v>
      </c>
      <c r="E16" s="31">
        <v>8.3665407439918932E-2</v>
      </c>
      <c r="F16" s="31">
        <v>0.41176470588235292</v>
      </c>
      <c r="G16" s="31">
        <v>1.2569217133022588</v>
      </c>
      <c r="H16" s="31">
        <v>4.0525251152808146E-2</v>
      </c>
      <c r="I16" s="69"/>
      <c r="J16" s="21"/>
      <c r="K16" s="71"/>
      <c r="L16" s="71"/>
      <c r="M16" s="39"/>
      <c r="N16" s="39"/>
      <c r="O16" s="39"/>
      <c r="Q16" s="21">
        <v>14</v>
      </c>
      <c r="R16" s="104">
        <v>1.5</v>
      </c>
      <c r="S16" s="104">
        <v>0.25938103169138765</v>
      </c>
      <c r="T16" s="104">
        <v>1.5588235294117647</v>
      </c>
      <c r="U16" s="12">
        <v>193692</v>
      </c>
      <c r="V16" s="104">
        <v>0.22071019534775047</v>
      </c>
      <c r="AA16" s="17">
        <v>1530</v>
      </c>
      <c r="AB16" s="17">
        <v>330</v>
      </c>
      <c r="AC16" s="17">
        <v>1588</v>
      </c>
      <c r="AD16" s="17">
        <v>19369</v>
      </c>
      <c r="AE16" s="17">
        <v>200</v>
      </c>
      <c r="AF16" s="17">
        <v>3060</v>
      </c>
      <c r="AG16" s="17">
        <v>660</v>
      </c>
      <c r="AH16" s="17">
        <v>3294</v>
      </c>
    </row>
    <row r="17" spans="1:34" x14ac:dyDescent="0.25">
      <c r="A17" s="86"/>
      <c r="B17" s="86"/>
      <c r="C17" s="2">
        <v>2021</v>
      </c>
      <c r="D17" s="31">
        <v>0.33333333333333331</v>
      </c>
      <c r="E17" s="31">
        <v>7.5395365545656318E-2</v>
      </c>
      <c r="F17" s="31">
        <v>0.4264705882352941</v>
      </c>
      <c r="G17" s="31">
        <v>1.0941901618191783</v>
      </c>
      <c r="H17" s="31">
        <v>8.7222217924365561E-2</v>
      </c>
      <c r="I17" s="69"/>
      <c r="J17" s="21"/>
      <c r="K17" s="71"/>
      <c r="L17" s="71"/>
      <c r="M17" s="39"/>
      <c r="N17" s="39"/>
      <c r="O17" s="39"/>
      <c r="Q17" s="21">
        <v>15</v>
      </c>
      <c r="R17" s="104">
        <v>2.0333333333333332</v>
      </c>
      <c r="S17" s="104">
        <v>31.08340743466886</v>
      </c>
      <c r="T17" s="104">
        <v>1.6397058823529409</v>
      </c>
      <c r="U17" s="12">
        <v>339902</v>
      </c>
      <c r="V17" s="104">
        <v>0.21430807256551035</v>
      </c>
      <c r="AA17" s="17">
        <v>398</v>
      </c>
      <c r="AB17" s="17">
        <v>29498</v>
      </c>
      <c r="AC17" s="17">
        <v>2241</v>
      </c>
      <c r="AD17" s="17">
        <v>33990</v>
      </c>
      <c r="AE17" s="17">
        <v>200</v>
      </c>
      <c r="AF17" s="17">
        <v>795</v>
      </c>
      <c r="AG17" s="17">
        <v>58995</v>
      </c>
      <c r="AH17" s="17">
        <v>6370</v>
      </c>
    </row>
    <row r="18" spans="1:34" x14ac:dyDescent="0.25">
      <c r="A18" s="86"/>
      <c r="B18" s="86"/>
      <c r="C18" s="2">
        <v>2022</v>
      </c>
      <c r="D18" s="31">
        <v>0.5</v>
      </c>
      <c r="E18" s="31">
        <v>9.7876583230882719E-2</v>
      </c>
      <c r="F18" s="31">
        <v>0.36029411764705882</v>
      </c>
      <c r="G18" s="31">
        <v>1.573641504794689</v>
      </c>
      <c r="H18" s="31">
        <v>0.11282087815417882</v>
      </c>
      <c r="I18" s="69"/>
      <c r="J18" s="21"/>
      <c r="K18" s="71"/>
      <c r="L18" s="71"/>
      <c r="M18" s="39"/>
      <c r="N18" s="39"/>
      <c r="O18" s="39"/>
      <c r="Q18" s="21">
        <v>16</v>
      </c>
      <c r="R18" s="104">
        <v>1.3333333333333333</v>
      </c>
      <c r="S18" s="104">
        <v>692.6123719789806</v>
      </c>
      <c r="T18" s="104">
        <v>0.38235294117647056</v>
      </c>
      <c r="U18" s="12">
        <v>504496</v>
      </c>
      <c r="V18" s="104">
        <v>0.68356182883188543</v>
      </c>
      <c r="AA18" s="17">
        <v>1467</v>
      </c>
      <c r="AB18" s="17">
        <v>692767</v>
      </c>
      <c r="AC18" s="17">
        <v>333</v>
      </c>
      <c r="AD18" s="17">
        <v>50450</v>
      </c>
      <c r="AE18" s="17">
        <v>700</v>
      </c>
      <c r="AF18" s="17">
        <v>10270</v>
      </c>
      <c r="AG18" s="17">
        <v>4849370</v>
      </c>
      <c r="AH18" s="17">
        <v>1269</v>
      </c>
    </row>
    <row r="19" spans="1:34" x14ac:dyDescent="0.25">
      <c r="A19" s="86">
        <v>5</v>
      </c>
      <c r="B19" s="86" t="s">
        <v>14</v>
      </c>
      <c r="C19" s="2">
        <v>2019</v>
      </c>
      <c r="D19" s="31">
        <v>0.33333333333333331</v>
      </c>
      <c r="E19" s="31">
        <v>0.10723096626000969</v>
      </c>
      <c r="F19" s="31">
        <v>0.30882352941176472</v>
      </c>
      <c r="G19" s="31">
        <v>13.823106752761106</v>
      </c>
      <c r="H19" s="31">
        <v>0.11605006143251191</v>
      </c>
      <c r="I19" s="69"/>
      <c r="J19" s="21">
        <v>5</v>
      </c>
      <c r="K19" s="70">
        <f>SUM(D19:D22)</f>
        <v>1.3333333333333333</v>
      </c>
      <c r="L19" s="70">
        <f t="shared" ref="L19" si="11">SUM(E19:E22)</f>
        <v>0.87905407925118118</v>
      </c>
      <c r="M19" s="66">
        <f t="shared" ref="M19" si="12">SUM(F19:F22)</f>
        <v>1.2352941176470589</v>
      </c>
      <c r="N19" s="66">
        <f t="shared" ref="N19" si="13">SUM(G19:G22)</f>
        <v>75.227465250788413</v>
      </c>
      <c r="O19" s="66">
        <f>SUM(H19:H22)</f>
        <v>0.47075339615261269</v>
      </c>
      <c r="Q19" s="21">
        <v>17</v>
      </c>
      <c r="R19" s="104">
        <v>1.6</v>
      </c>
      <c r="S19" s="104">
        <v>77.652579107444637</v>
      </c>
      <c r="T19" s="104">
        <v>1.75</v>
      </c>
      <c r="U19" s="12">
        <v>187231</v>
      </c>
      <c r="V19" s="104">
        <v>0.29348554115140535</v>
      </c>
      <c r="AA19" s="17">
        <v>2421</v>
      </c>
      <c r="AB19" s="17">
        <v>78521</v>
      </c>
      <c r="AC19" s="17">
        <v>1472</v>
      </c>
      <c r="AD19" s="17">
        <v>18723</v>
      </c>
      <c r="AE19" s="17">
        <v>300</v>
      </c>
      <c r="AF19" s="17">
        <v>7262</v>
      </c>
      <c r="AG19" s="17">
        <v>235562</v>
      </c>
      <c r="AH19" s="17">
        <v>4574</v>
      </c>
    </row>
    <row r="20" spans="1:34" x14ac:dyDescent="0.25">
      <c r="A20" s="86"/>
      <c r="B20" s="86"/>
      <c r="C20" s="2">
        <v>2020</v>
      </c>
      <c r="D20" s="31">
        <v>0.33333333333333331</v>
      </c>
      <c r="E20" s="31">
        <v>0.22341472364607584</v>
      </c>
      <c r="F20" s="31">
        <v>0.30882352941176472</v>
      </c>
      <c r="G20" s="31">
        <v>17.81647194089382</v>
      </c>
      <c r="H20" s="31">
        <v>0.11605006143251191</v>
      </c>
      <c r="I20" s="69"/>
      <c r="J20" s="21"/>
      <c r="K20" s="71"/>
      <c r="L20" s="71"/>
      <c r="M20" s="39"/>
      <c r="N20" s="39"/>
      <c r="O20" s="39"/>
      <c r="Q20" s="21">
        <v>18</v>
      </c>
      <c r="R20" s="104">
        <v>1.6</v>
      </c>
      <c r="S20" s="104">
        <v>3.513961904890369</v>
      </c>
      <c r="T20" s="104">
        <v>2.0441176470588234</v>
      </c>
      <c r="U20" s="12">
        <v>161305</v>
      </c>
      <c r="V20" s="104">
        <v>0.36141854155385716</v>
      </c>
      <c r="AA20" s="17">
        <v>2001</v>
      </c>
      <c r="AB20" s="17">
        <v>3901</v>
      </c>
      <c r="AC20" s="17">
        <v>1840</v>
      </c>
      <c r="AD20" s="17">
        <v>16131</v>
      </c>
      <c r="AE20" s="17">
        <v>400</v>
      </c>
      <c r="AF20" s="17">
        <v>8002</v>
      </c>
      <c r="AG20" s="17">
        <v>15602</v>
      </c>
      <c r="AH20" s="17">
        <v>7395</v>
      </c>
    </row>
    <row r="21" spans="1:34" x14ac:dyDescent="0.25">
      <c r="A21" s="86"/>
      <c r="B21" s="86"/>
      <c r="C21" s="2">
        <v>2021</v>
      </c>
      <c r="D21" s="31">
        <v>0.33333333333333331</v>
      </c>
      <c r="E21" s="31">
        <v>0.23783343762048678</v>
      </c>
      <c r="F21" s="31">
        <v>0.30882352941176472</v>
      </c>
      <c r="G21" s="31">
        <v>18.966309376656657</v>
      </c>
      <c r="H21" s="31">
        <v>0.11020879060641056</v>
      </c>
      <c r="I21" s="69"/>
      <c r="J21" s="21"/>
      <c r="K21" s="71"/>
      <c r="L21" s="71"/>
      <c r="M21" s="39"/>
      <c r="N21" s="39"/>
      <c r="O21" s="39"/>
      <c r="Q21" s="21">
        <v>19</v>
      </c>
      <c r="R21" s="104">
        <v>1.3333333333333333</v>
      </c>
      <c r="S21" s="104">
        <v>0.54210549768222083</v>
      </c>
      <c r="T21" s="104">
        <v>1.6029411764705883</v>
      </c>
      <c r="U21" s="12">
        <v>153162</v>
      </c>
      <c r="V21" s="104">
        <v>0.13511086708108325</v>
      </c>
      <c r="AA21" s="17">
        <v>1645</v>
      </c>
      <c r="AB21" s="17">
        <v>845</v>
      </c>
      <c r="AC21" s="17">
        <v>1462</v>
      </c>
      <c r="AD21" s="17">
        <v>15316</v>
      </c>
      <c r="AE21" s="17">
        <v>100</v>
      </c>
      <c r="AF21" s="17">
        <v>1645</v>
      </c>
      <c r="AG21" s="17">
        <v>845</v>
      </c>
      <c r="AH21" s="17">
        <v>873</v>
      </c>
    </row>
    <row r="22" spans="1:34" x14ac:dyDescent="0.25">
      <c r="A22" s="86"/>
      <c r="B22" s="86"/>
      <c r="C22" s="2">
        <v>2022</v>
      </c>
      <c r="D22" s="31">
        <v>0.33333333333333331</v>
      </c>
      <c r="E22" s="31">
        <v>0.31057495172460875</v>
      </c>
      <c r="F22" s="31">
        <v>0.30882352941176472</v>
      </c>
      <c r="G22" s="31">
        <v>24.621577180476834</v>
      </c>
      <c r="H22" s="31">
        <v>0.12844448268117828</v>
      </c>
      <c r="I22" s="69"/>
      <c r="J22" s="21"/>
      <c r="K22" s="71"/>
      <c r="L22" s="71"/>
      <c r="M22" s="39"/>
      <c r="N22" s="39"/>
      <c r="O22" s="39"/>
      <c r="Q22" s="21">
        <v>20</v>
      </c>
      <c r="R22" s="104">
        <v>1.3333333333333333</v>
      </c>
      <c r="S22" s="104">
        <v>9.826546119159481</v>
      </c>
      <c r="T22" s="104">
        <v>0.38235294117647056</v>
      </c>
      <c r="U22" s="12">
        <v>249462</v>
      </c>
      <c r="V22" s="104">
        <v>0.24752051008447068</v>
      </c>
      <c r="AA22" s="17">
        <v>1772</v>
      </c>
      <c r="AB22" s="17">
        <v>10272</v>
      </c>
      <c r="AC22" s="17">
        <v>211</v>
      </c>
      <c r="AD22" s="17">
        <v>24946</v>
      </c>
      <c r="AE22" s="17">
        <v>200</v>
      </c>
      <c r="AF22" s="17">
        <v>3545</v>
      </c>
      <c r="AG22" s="17">
        <v>20545</v>
      </c>
      <c r="AH22" s="17">
        <v>1533</v>
      </c>
    </row>
    <row r="23" spans="1:34" x14ac:dyDescent="0.25">
      <c r="A23" s="86">
        <v>6</v>
      </c>
      <c r="B23" s="86" t="s">
        <v>15</v>
      </c>
      <c r="C23" s="2">
        <v>2019</v>
      </c>
      <c r="D23" s="31">
        <v>0.33333333333333331</v>
      </c>
      <c r="E23" s="31">
        <v>9.8288022969779225E-3</v>
      </c>
      <c r="F23" s="31">
        <v>0.30882352941176472</v>
      </c>
      <c r="G23" s="31">
        <v>2.0041602039115207</v>
      </c>
      <c r="H23" s="31">
        <v>0.10128016703823479</v>
      </c>
      <c r="I23" s="69"/>
      <c r="J23" s="21">
        <v>6</v>
      </c>
      <c r="K23" s="70">
        <f>SUM(D23:D26)</f>
        <v>1.3333333333333333</v>
      </c>
      <c r="L23" s="70">
        <f t="shared" ref="L23" si="14">SUM(E23:E26)</f>
        <v>4.2182563724804334E-2</v>
      </c>
      <c r="M23" s="66">
        <f t="shared" ref="M23" si="15">SUM(F23:F26)</f>
        <v>1.2352941176470589</v>
      </c>
      <c r="N23" s="66">
        <f t="shared" ref="N23" si="16">SUM(G23:G26)</f>
        <v>7.0960229680005602</v>
      </c>
      <c r="O23" s="66">
        <f>SUM(H23:H26)</f>
        <v>0.45209953149034188</v>
      </c>
      <c r="Q23" s="21">
        <v>21</v>
      </c>
      <c r="R23" s="104">
        <v>1.3333333333333333</v>
      </c>
      <c r="S23" s="104">
        <v>0.23260923652753346</v>
      </c>
      <c r="T23" s="104">
        <v>1.125</v>
      </c>
      <c r="U23" s="12">
        <v>189099</v>
      </c>
      <c r="V23" s="104">
        <v>9.8099720318972239E-2</v>
      </c>
      <c r="AA23" s="17">
        <v>1766</v>
      </c>
      <c r="AB23" s="17">
        <v>666</v>
      </c>
      <c r="AC23" s="17">
        <v>914</v>
      </c>
      <c r="AD23" s="17">
        <v>18910</v>
      </c>
      <c r="AE23" s="17">
        <v>100</v>
      </c>
      <c r="AF23" s="17">
        <v>1766</v>
      </c>
      <c r="AG23" s="17">
        <v>666</v>
      </c>
      <c r="AH23" s="17">
        <v>904</v>
      </c>
    </row>
    <row r="24" spans="1:34" x14ac:dyDescent="0.25">
      <c r="A24" s="86"/>
      <c r="B24" s="86"/>
      <c r="C24" s="2">
        <v>2020</v>
      </c>
      <c r="D24" s="31">
        <v>0.33333333333333331</v>
      </c>
      <c r="E24" s="31">
        <v>1.0465379660914454E-2</v>
      </c>
      <c r="F24" s="31">
        <v>0.30882352941176472</v>
      </c>
      <c r="G24" s="31">
        <v>1.808626787470391</v>
      </c>
      <c r="H24" s="31">
        <v>0.10128016703823479</v>
      </c>
      <c r="I24" s="69"/>
      <c r="J24" s="21"/>
      <c r="K24" s="71"/>
      <c r="L24" s="71"/>
      <c r="M24" s="39"/>
      <c r="N24" s="39"/>
      <c r="O24" s="39"/>
      <c r="Q24" s="21">
        <v>22</v>
      </c>
      <c r="R24" s="104">
        <v>1.3333333333333333</v>
      </c>
      <c r="S24" s="104">
        <v>8.4908519239382224E-2</v>
      </c>
      <c r="T24" s="104">
        <v>2.1617647058823533</v>
      </c>
      <c r="U24" s="12">
        <v>102436</v>
      </c>
      <c r="V24" s="104">
        <v>6.3623441841642758E-2</v>
      </c>
      <c r="AA24" s="17">
        <v>1684</v>
      </c>
      <c r="AB24" s="17">
        <v>484</v>
      </c>
      <c r="AC24" s="17">
        <v>2046</v>
      </c>
      <c r="AD24" s="17">
        <v>10244</v>
      </c>
      <c r="AE24" s="17">
        <v>100</v>
      </c>
      <c r="AF24" s="17">
        <v>1684</v>
      </c>
      <c r="AG24" s="17">
        <v>484</v>
      </c>
      <c r="AH24" s="17">
        <v>675</v>
      </c>
    </row>
    <row r="25" spans="1:34" x14ac:dyDescent="0.25">
      <c r="A25" s="86"/>
      <c r="B25" s="86"/>
      <c r="C25" s="2">
        <v>2021</v>
      </c>
      <c r="D25" s="31">
        <v>0.33333333333333331</v>
      </c>
      <c r="E25" s="31">
        <v>9.7162348816395572E-3</v>
      </c>
      <c r="F25" s="31">
        <v>0.30882352941176472</v>
      </c>
      <c r="G25" s="31">
        <v>1.6791595957018526</v>
      </c>
      <c r="H25" s="31">
        <v>0.13404104470392239</v>
      </c>
      <c r="I25" s="69"/>
      <c r="J25" s="21"/>
      <c r="K25" s="71"/>
      <c r="L25" s="71"/>
      <c r="M25" s="39"/>
      <c r="N25" s="39"/>
      <c r="O25" s="39"/>
      <c r="Q25" s="21">
        <v>23</v>
      </c>
      <c r="R25" s="104">
        <v>1.3333333333333333</v>
      </c>
      <c r="S25" s="104">
        <v>2.3809350570627261</v>
      </c>
      <c r="T25" s="104">
        <v>2.0588235294117645</v>
      </c>
      <c r="U25" s="12">
        <v>231674</v>
      </c>
      <c r="V25" s="104">
        <v>0.27740865297771261</v>
      </c>
      <c r="AA25" s="17">
        <v>-1322</v>
      </c>
      <c r="AB25" s="17">
        <v>-222</v>
      </c>
      <c r="AC25" s="17">
        <v>3149</v>
      </c>
      <c r="AD25" s="17">
        <v>23167</v>
      </c>
      <c r="AE25" s="17">
        <v>300</v>
      </c>
      <c r="AF25" s="17">
        <v>-3967</v>
      </c>
      <c r="AG25" s="17">
        <v>-667</v>
      </c>
      <c r="AH25" s="17">
        <v>8979</v>
      </c>
    </row>
    <row r="26" spans="1:34" x14ac:dyDescent="0.25">
      <c r="A26" s="86"/>
      <c r="B26" s="86"/>
      <c r="C26" s="2">
        <v>2022</v>
      </c>
      <c r="D26" s="31">
        <v>0.33333333333333331</v>
      </c>
      <c r="E26" s="31">
        <v>1.2172146885272402E-2</v>
      </c>
      <c r="F26" s="31">
        <v>0.30882352941176472</v>
      </c>
      <c r="G26" s="31">
        <v>1.6040763809167959</v>
      </c>
      <c r="H26" s="31">
        <v>0.11549815270994988</v>
      </c>
      <c r="I26" s="69"/>
      <c r="J26" s="21"/>
      <c r="K26" s="71"/>
      <c r="L26" s="71"/>
      <c r="M26" s="39"/>
      <c r="N26" s="39"/>
      <c r="O26" s="39"/>
      <c r="Q26" s="21">
        <v>24</v>
      </c>
      <c r="R26" s="104">
        <v>1.7142857142857142</v>
      </c>
      <c r="S26" s="104">
        <v>11.547604111153264</v>
      </c>
      <c r="T26" s="104">
        <v>1.9705882352941178</v>
      </c>
      <c r="U26" s="12">
        <v>188602</v>
      </c>
      <c r="V26" s="104">
        <v>0.28727513222810419</v>
      </c>
      <c r="AA26" s="17">
        <v>1839</v>
      </c>
      <c r="AB26" s="17">
        <v>11639</v>
      </c>
      <c r="AC26" s="17">
        <v>1944</v>
      </c>
      <c r="AD26" s="17">
        <v>18860</v>
      </c>
      <c r="AE26" s="17">
        <v>300</v>
      </c>
      <c r="AF26" s="17">
        <v>5517</v>
      </c>
      <c r="AG26" s="17">
        <v>34917</v>
      </c>
      <c r="AH26" s="17">
        <v>6012</v>
      </c>
    </row>
    <row r="27" spans="1:34" x14ac:dyDescent="0.25">
      <c r="A27" s="86">
        <v>7</v>
      </c>
      <c r="B27" s="86" t="s">
        <v>16</v>
      </c>
      <c r="C27" s="2">
        <v>2019</v>
      </c>
      <c r="D27" s="31">
        <v>0.5</v>
      </c>
      <c r="E27" s="31">
        <v>3.2260252460611984</v>
      </c>
      <c r="F27" s="31">
        <v>0.30882352941176472</v>
      </c>
      <c r="G27" s="31">
        <v>1.3066614742447729</v>
      </c>
      <c r="H27" s="31">
        <v>1.0381356663858747E-2</v>
      </c>
      <c r="I27" s="69"/>
      <c r="J27" s="21">
        <v>7</v>
      </c>
      <c r="K27" s="70">
        <f>SUM(D27:D30)</f>
        <v>1.8333333333333333</v>
      </c>
      <c r="L27" s="70">
        <f t="shared" ref="L27" si="17">SUM(E27:E30)</f>
        <v>27.120520531227324</v>
      </c>
      <c r="M27" s="66">
        <f t="shared" ref="M27" si="18">SUM(F27:F30)</f>
        <v>2.1176470588235294</v>
      </c>
      <c r="N27" s="66">
        <f t="shared" ref="N27" si="19">SUM(G27:G30)</f>
        <v>3.8781767672467091</v>
      </c>
      <c r="O27" s="66">
        <f>SUM(H27:H30)</f>
        <v>5.7430152855113326E-2</v>
      </c>
      <c r="Q27" s="21">
        <v>25</v>
      </c>
      <c r="R27" s="104">
        <v>1.8333333333333333</v>
      </c>
      <c r="S27" s="104">
        <v>845.37688234796542</v>
      </c>
      <c r="T27" s="104">
        <v>1.5808823529411764</v>
      </c>
      <c r="U27" s="12">
        <v>544461</v>
      </c>
      <c r="V27" s="104">
        <v>0.33346288588410911</v>
      </c>
      <c r="AA27" s="17">
        <v>1624</v>
      </c>
      <c r="AB27" s="17">
        <v>845224</v>
      </c>
      <c r="AC27" s="17">
        <v>1670</v>
      </c>
      <c r="AD27" s="17">
        <v>54446</v>
      </c>
      <c r="AE27" s="17">
        <v>300</v>
      </c>
      <c r="AF27" s="17">
        <v>4872</v>
      </c>
      <c r="AG27" s="17">
        <v>2535672</v>
      </c>
      <c r="AH27" s="17">
        <v>6989</v>
      </c>
    </row>
    <row r="28" spans="1:34" x14ac:dyDescent="0.25">
      <c r="A28" s="86"/>
      <c r="B28" s="86"/>
      <c r="C28" s="2">
        <v>2020</v>
      </c>
      <c r="D28" s="31">
        <v>0.5</v>
      </c>
      <c r="E28" s="31">
        <v>8.5495775869000656</v>
      </c>
      <c r="F28" s="31">
        <v>0.6470588235294118</v>
      </c>
      <c r="G28" s="31">
        <v>1.0377410266406173</v>
      </c>
      <c r="H28" s="31">
        <v>1.0381356663858747E-2</v>
      </c>
      <c r="I28" s="69"/>
      <c r="J28" s="21"/>
      <c r="K28" s="71"/>
      <c r="L28" s="71"/>
      <c r="M28" s="39"/>
      <c r="N28" s="39"/>
      <c r="O28" s="39"/>
    </row>
    <row r="29" spans="1:34" x14ac:dyDescent="0.25">
      <c r="A29" s="86"/>
      <c r="B29" s="86"/>
      <c r="C29" s="2">
        <v>2021</v>
      </c>
      <c r="D29" s="31">
        <v>0.5</v>
      </c>
      <c r="E29" s="31">
        <v>7.5824571277366344</v>
      </c>
      <c r="F29" s="31">
        <v>0.59558823529411764</v>
      </c>
      <c r="G29" s="31">
        <v>0.75438746172316329</v>
      </c>
      <c r="H29" s="31">
        <v>2.3018594110793218E-2</v>
      </c>
      <c r="I29" s="69"/>
      <c r="J29" s="21"/>
      <c r="K29" s="71"/>
      <c r="L29" s="71"/>
      <c r="M29" s="39"/>
      <c r="N29" s="39"/>
      <c r="O29" s="39"/>
    </row>
    <row r="30" spans="1:34" x14ac:dyDescent="0.25">
      <c r="A30" s="86"/>
      <c r="B30" s="86"/>
      <c r="C30" s="2">
        <v>2022</v>
      </c>
      <c r="D30" s="31">
        <v>0.33333333333333331</v>
      </c>
      <c r="E30" s="31">
        <v>7.7624605705294272</v>
      </c>
      <c r="F30" s="31">
        <v>0.56617647058823528</v>
      </c>
      <c r="G30" s="31">
        <v>0.77938680463815568</v>
      </c>
      <c r="H30" s="31">
        <v>1.364884541660261E-2</v>
      </c>
      <c r="I30" s="69"/>
      <c r="J30" s="21"/>
      <c r="K30" s="71"/>
      <c r="L30" s="71"/>
      <c r="M30" s="39"/>
      <c r="N30" s="39"/>
      <c r="O30" s="39"/>
    </row>
    <row r="31" spans="1:34" x14ac:dyDescent="0.25">
      <c r="A31" s="86">
        <v>8</v>
      </c>
      <c r="B31" s="86" t="s">
        <v>17</v>
      </c>
      <c r="C31" s="2">
        <v>2019</v>
      </c>
      <c r="D31" s="31">
        <v>0.33333333333333331</v>
      </c>
      <c r="E31" s="31">
        <v>1.5745906506157374</v>
      </c>
      <c r="F31" s="31">
        <v>0.30882352941176472</v>
      </c>
      <c r="G31" s="31">
        <v>4.8753240285816446</v>
      </c>
      <c r="H31" s="31">
        <v>6.0291548304828753E-2</v>
      </c>
      <c r="I31" s="69"/>
      <c r="J31" s="21">
        <v>8</v>
      </c>
      <c r="K31" s="70">
        <f>SUM(D31:D34)</f>
        <v>1.3333333333333333</v>
      </c>
      <c r="L31" s="70">
        <f t="shared" ref="L31" si="20">SUM(E31:E34)</f>
        <v>6.3922427926627865</v>
      </c>
      <c r="M31" s="66">
        <f t="shared" ref="M31" si="21">SUM(F31:F34)</f>
        <v>1.9338235294117647</v>
      </c>
      <c r="N31" s="66">
        <f t="shared" ref="N31" si="22">SUM(G31:G34)</f>
        <v>10.977583987343081</v>
      </c>
      <c r="O31" s="66">
        <f>SUM(H31:H34)</f>
        <v>0.51840515631076345</v>
      </c>
    </row>
    <row r="32" spans="1:34" x14ac:dyDescent="0.25">
      <c r="A32" s="86"/>
      <c r="B32" s="86"/>
      <c r="C32" s="2">
        <v>2020</v>
      </c>
      <c r="D32" s="31">
        <v>0.33333333333333331</v>
      </c>
      <c r="E32" s="31">
        <v>1.669350600668114</v>
      </c>
      <c r="F32" s="31">
        <v>0.30882352941176472</v>
      </c>
      <c r="G32" s="31">
        <v>2.219139303740548</v>
      </c>
      <c r="H32" s="31">
        <v>6.0291548304828753E-2</v>
      </c>
      <c r="I32" s="69"/>
      <c r="J32" s="21"/>
      <c r="K32" s="71"/>
      <c r="L32" s="71"/>
      <c r="M32" s="39"/>
      <c r="N32" s="39"/>
      <c r="O32" s="39"/>
    </row>
    <row r="33" spans="1:15" x14ac:dyDescent="0.25">
      <c r="A33" s="86"/>
      <c r="B33" s="86"/>
      <c r="C33" s="2">
        <v>2021</v>
      </c>
      <c r="D33" s="31">
        <v>0.33333333333333331</v>
      </c>
      <c r="E33" s="31">
        <v>1.5349514342582138</v>
      </c>
      <c r="F33" s="31">
        <v>0.69117647058823528</v>
      </c>
      <c r="G33" s="31">
        <v>1.8540101893026082</v>
      </c>
      <c r="H33" s="31">
        <v>0.34309680469056053</v>
      </c>
      <c r="I33" s="69"/>
      <c r="J33" s="21"/>
      <c r="K33" s="71"/>
      <c r="L33" s="71"/>
      <c r="M33" s="39"/>
      <c r="N33" s="39"/>
      <c r="O33" s="39"/>
    </row>
    <row r="34" spans="1:15" x14ac:dyDescent="0.25">
      <c r="A34" s="86"/>
      <c r="B34" s="86"/>
      <c r="C34" s="2">
        <v>2022</v>
      </c>
      <c r="D34" s="31">
        <v>0.33333333333333331</v>
      </c>
      <c r="E34" s="31">
        <v>1.6133501071207219</v>
      </c>
      <c r="F34" s="31">
        <v>0.625</v>
      </c>
      <c r="G34" s="31">
        <v>2.0291104657182806</v>
      </c>
      <c r="H34" s="31">
        <v>5.4725255010545475E-2</v>
      </c>
      <c r="I34" s="69"/>
      <c r="J34" s="21"/>
      <c r="K34" s="71"/>
      <c r="L34" s="71"/>
      <c r="M34" s="39"/>
      <c r="N34" s="39"/>
      <c r="O34" s="39"/>
    </row>
    <row r="35" spans="1:15" x14ac:dyDescent="0.25">
      <c r="A35" s="86">
        <v>9</v>
      </c>
      <c r="B35" s="86" t="s">
        <v>18</v>
      </c>
      <c r="C35" s="2">
        <v>2019</v>
      </c>
      <c r="D35" s="31">
        <v>0.4</v>
      </c>
      <c r="E35" s="31">
        <v>3.3559484414442376E-3</v>
      </c>
      <c r="F35" s="31">
        <v>0.40441176470588236</v>
      </c>
      <c r="G35" s="31">
        <v>1.2837949433704963</v>
      </c>
      <c r="H35" s="31">
        <v>0.10074060446794833</v>
      </c>
      <c r="I35" s="69"/>
      <c r="J35" s="21">
        <v>9</v>
      </c>
      <c r="K35" s="70">
        <f>SUM(D35:D38)</f>
        <v>1.6</v>
      </c>
      <c r="L35" s="70">
        <f t="shared" ref="L35" si="23">SUM(E35:E38)</f>
        <v>1.1463885845498676E-2</v>
      </c>
      <c r="M35" s="66">
        <f t="shared" ref="M35" si="24">SUM(F35:F38)</f>
        <v>2.0588235294117645</v>
      </c>
      <c r="N35" s="66">
        <f t="shared" ref="N35" si="25">SUM(G35:G38)</f>
        <v>3.3129571820104049</v>
      </c>
      <c r="O35" s="66">
        <f>SUM(H35:H38)</f>
        <v>0.52112821437577206</v>
      </c>
    </row>
    <row r="36" spans="1:15" x14ac:dyDescent="0.25">
      <c r="A36" s="86"/>
      <c r="B36" s="86"/>
      <c r="C36" s="2">
        <v>2020</v>
      </c>
      <c r="D36" s="31">
        <v>0.4</v>
      </c>
      <c r="E36" s="31">
        <v>2.9556700430831977E-3</v>
      </c>
      <c r="F36" s="31">
        <v>0.40441176470588236</v>
      </c>
      <c r="G36" s="31">
        <v>0.76001273831079263</v>
      </c>
      <c r="H36" s="31">
        <v>0.10074060446794833</v>
      </c>
      <c r="I36" s="69"/>
      <c r="J36" s="21"/>
      <c r="K36" s="71"/>
      <c r="L36" s="71"/>
      <c r="M36" s="39"/>
      <c r="N36" s="39"/>
      <c r="O36" s="39"/>
    </row>
    <row r="37" spans="1:15" x14ac:dyDescent="0.25">
      <c r="A37" s="86"/>
      <c r="B37" s="86"/>
      <c r="C37" s="2">
        <v>2021</v>
      </c>
      <c r="D37" s="31">
        <v>0.4</v>
      </c>
      <c r="E37" s="31">
        <v>2.6889910700865121E-3</v>
      </c>
      <c r="F37" s="31">
        <v>0.55882352941176472</v>
      </c>
      <c r="G37" s="31">
        <v>0.63844610217085507</v>
      </c>
      <c r="H37" s="31">
        <v>0.14364623553588515</v>
      </c>
      <c r="I37" s="69"/>
      <c r="J37" s="21"/>
      <c r="K37" s="71"/>
      <c r="L37" s="71"/>
      <c r="M37" s="39"/>
      <c r="N37" s="39"/>
      <c r="O37" s="39"/>
    </row>
    <row r="38" spans="1:15" x14ac:dyDescent="0.25">
      <c r="A38" s="86"/>
      <c r="B38" s="86"/>
      <c r="C38" s="2">
        <v>2022</v>
      </c>
      <c r="D38" s="31">
        <v>0.4</v>
      </c>
      <c r="E38" s="31">
        <v>2.4632762908847286E-3</v>
      </c>
      <c r="F38" s="31">
        <v>0.69117647058823528</v>
      </c>
      <c r="G38" s="31">
        <v>0.63070339815826104</v>
      </c>
      <c r="H38" s="31">
        <v>0.17600076990399027</v>
      </c>
      <c r="I38" s="69"/>
      <c r="J38" s="21"/>
      <c r="K38" s="71"/>
      <c r="L38" s="71"/>
      <c r="M38" s="39"/>
      <c r="N38" s="39"/>
      <c r="O38" s="39"/>
    </row>
    <row r="39" spans="1:15" x14ac:dyDescent="0.25">
      <c r="A39" s="86">
        <v>10</v>
      </c>
      <c r="B39" s="86" t="s">
        <v>19</v>
      </c>
      <c r="C39" s="2">
        <v>2019</v>
      </c>
      <c r="D39" s="31">
        <v>0.33333333333333331</v>
      </c>
      <c r="E39" s="31">
        <v>0.15294525726736366</v>
      </c>
      <c r="F39" s="31">
        <v>0.56617647058823528</v>
      </c>
      <c r="G39" s="31">
        <v>1.5723295581908827</v>
      </c>
      <c r="H39" s="31">
        <v>3.3789700978342538E-2</v>
      </c>
      <c r="I39" s="69"/>
      <c r="J39" s="21">
        <v>10</v>
      </c>
      <c r="K39" s="70">
        <f>SUM(D39:D42)</f>
        <v>1.3333333333333333</v>
      </c>
      <c r="L39" s="70">
        <f t="shared" ref="L39" si="26">SUM(E39:E42)</f>
        <v>0.5281029474449801</v>
      </c>
      <c r="M39" s="66">
        <f t="shared" ref="M39" si="27">SUM(F39:F42)</f>
        <v>2.5441176470588234</v>
      </c>
      <c r="N39" s="66">
        <f t="shared" ref="N39" si="28">SUM(G39:G42)</f>
        <v>5.729202733900598</v>
      </c>
      <c r="O39" s="66">
        <f>SUM(H39:H42)</f>
        <v>0.20008851751279241</v>
      </c>
    </row>
    <row r="40" spans="1:15" x14ac:dyDescent="0.25">
      <c r="A40" s="86"/>
      <c r="B40" s="86"/>
      <c r="C40" s="2">
        <v>2020</v>
      </c>
      <c r="D40" s="31">
        <v>0.33333333333333331</v>
      </c>
      <c r="E40" s="31">
        <v>0.12916428977643649</v>
      </c>
      <c r="F40" s="31">
        <v>0.66176470588235292</v>
      </c>
      <c r="G40" s="31">
        <v>1.5053871215456227</v>
      </c>
      <c r="H40" s="31">
        <v>3.3789700978342538E-2</v>
      </c>
      <c r="I40" s="69"/>
      <c r="J40" s="21"/>
      <c r="K40" s="71"/>
      <c r="L40" s="71"/>
      <c r="M40" s="39"/>
      <c r="N40" s="39"/>
      <c r="O40" s="39"/>
    </row>
    <row r="41" spans="1:15" x14ac:dyDescent="0.25">
      <c r="A41" s="86"/>
      <c r="B41" s="86"/>
      <c r="C41" s="2">
        <v>2021</v>
      </c>
      <c r="D41" s="31">
        <v>0.33333333333333331</v>
      </c>
      <c r="E41" s="31">
        <v>0.11249726201678889</v>
      </c>
      <c r="F41" s="31">
        <v>0.74264705882352944</v>
      </c>
      <c r="G41" s="31">
        <v>1.5393540226197482</v>
      </c>
      <c r="H41" s="31">
        <v>5.3941100453903691E-2</v>
      </c>
      <c r="I41" s="69"/>
      <c r="J41" s="21"/>
      <c r="K41" s="71"/>
      <c r="L41" s="71"/>
      <c r="M41" s="39"/>
      <c r="N41" s="39"/>
      <c r="O41" s="39"/>
    </row>
    <row r="42" spans="1:15" x14ac:dyDescent="0.25">
      <c r="A42" s="86"/>
      <c r="B42" s="86"/>
      <c r="C42" s="2">
        <v>2022</v>
      </c>
      <c r="D42" s="31">
        <v>0.33333333333333331</v>
      </c>
      <c r="E42" s="31">
        <v>0.13349613838439103</v>
      </c>
      <c r="F42" s="31">
        <v>0.57352941176470584</v>
      </c>
      <c r="G42" s="31">
        <v>1.1121320315443453</v>
      </c>
      <c r="H42" s="31">
        <v>7.8568015102203653E-2</v>
      </c>
      <c r="I42" s="69"/>
      <c r="J42" s="21"/>
      <c r="K42" s="71"/>
      <c r="L42" s="71"/>
      <c r="M42" s="39"/>
      <c r="N42" s="39"/>
      <c r="O42" s="39"/>
    </row>
    <row r="43" spans="1:15" x14ac:dyDescent="0.25">
      <c r="A43" s="86">
        <v>11</v>
      </c>
      <c r="B43" s="86" t="s">
        <v>20</v>
      </c>
      <c r="C43" s="2">
        <v>2019</v>
      </c>
      <c r="D43" s="31">
        <v>0.4</v>
      </c>
      <c r="E43" s="31">
        <v>1.075246056498794</v>
      </c>
      <c r="F43" s="31">
        <v>0.58088235294117652</v>
      </c>
      <c r="G43" s="31">
        <v>1.1922048582720479</v>
      </c>
      <c r="H43" s="31">
        <v>3.6741993275829589E-2</v>
      </c>
      <c r="I43" s="69"/>
      <c r="J43" s="21">
        <v>11</v>
      </c>
      <c r="K43" s="70">
        <f>SUM(D43:D46)</f>
        <v>1.6</v>
      </c>
      <c r="L43" s="70">
        <f t="shared" ref="L43" si="29">SUM(E43:E46)</f>
        <v>3.6083875990612917</v>
      </c>
      <c r="M43" s="66">
        <f t="shared" ref="M43" si="30">SUM(F43:F46)</f>
        <v>1.7720588235294119</v>
      </c>
      <c r="N43" s="66">
        <f t="shared" ref="N43" si="31">SUM(G43:G46)</f>
        <v>3.6290373925992236</v>
      </c>
      <c r="O43" s="66">
        <f>SUM(H43:H46)</f>
        <v>0.21748897954879853</v>
      </c>
    </row>
    <row r="44" spans="1:15" x14ac:dyDescent="0.25">
      <c r="A44" s="86"/>
      <c r="B44" s="86"/>
      <c r="C44" s="2">
        <v>2020</v>
      </c>
      <c r="D44" s="31">
        <v>0.4</v>
      </c>
      <c r="E44" s="31">
        <v>0.91597333205317233</v>
      </c>
      <c r="F44" s="31">
        <v>0.30882352941176472</v>
      </c>
      <c r="G44" s="31">
        <v>1.010241498136724</v>
      </c>
      <c r="H44" s="31">
        <v>3.6741993275829589E-2</v>
      </c>
      <c r="I44" s="69"/>
      <c r="J44" s="21"/>
      <c r="K44" s="71"/>
      <c r="L44" s="71"/>
      <c r="M44" s="39"/>
      <c r="N44" s="39"/>
      <c r="O44" s="39"/>
    </row>
    <row r="45" spans="1:15" x14ac:dyDescent="0.25">
      <c r="A45" s="86"/>
      <c r="B45" s="86"/>
      <c r="C45" s="2">
        <v>2021</v>
      </c>
      <c r="D45" s="31">
        <v>0.4</v>
      </c>
      <c r="E45" s="31">
        <v>0.83462878535894391</v>
      </c>
      <c r="F45" s="31">
        <v>0.30882352941176472</v>
      </c>
      <c r="G45" s="31">
        <v>0.79332544810593164</v>
      </c>
      <c r="H45" s="31">
        <v>7.2804289625780838E-2</v>
      </c>
      <c r="I45" s="69"/>
      <c r="J45" s="21"/>
      <c r="K45" s="71"/>
      <c r="L45" s="71"/>
      <c r="M45" s="39"/>
      <c r="N45" s="39"/>
      <c r="O45" s="39"/>
    </row>
    <row r="46" spans="1:15" x14ac:dyDescent="0.25">
      <c r="A46" s="86"/>
      <c r="B46" s="86"/>
      <c r="C46" s="2">
        <v>2022</v>
      </c>
      <c r="D46" s="31">
        <v>0.4</v>
      </c>
      <c r="E46" s="31">
        <v>0.78253942515038122</v>
      </c>
      <c r="F46" s="31">
        <v>0.57352941176470584</v>
      </c>
      <c r="G46" s="31">
        <v>0.63326558808451983</v>
      </c>
      <c r="H46" s="31">
        <v>7.1200703371358545E-2</v>
      </c>
      <c r="I46" s="69"/>
      <c r="J46" s="21"/>
      <c r="K46" s="71"/>
      <c r="L46" s="71"/>
      <c r="M46" s="39"/>
      <c r="N46" s="39"/>
      <c r="O46" s="39"/>
    </row>
    <row r="47" spans="1:15" x14ac:dyDescent="0.25">
      <c r="A47" s="86">
        <v>12</v>
      </c>
      <c r="B47" s="86" t="s">
        <v>21</v>
      </c>
      <c r="C47" s="2">
        <v>2019</v>
      </c>
      <c r="D47" s="31">
        <v>0.33333333333333331</v>
      </c>
      <c r="E47" s="31">
        <v>1.6877486696527455</v>
      </c>
      <c r="F47" s="31">
        <v>0.70588235294117652</v>
      </c>
      <c r="G47" s="31">
        <v>2.8414340304938972</v>
      </c>
      <c r="H47" s="31">
        <v>4.1942224952037269E-2</v>
      </c>
      <c r="I47" s="69"/>
      <c r="J47" s="21">
        <v>12</v>
      </c>
      <c r="K47" s="70">
        <f>SUM(D47:D50)</f>
        <v>1.3333333333333333</v>
      </c>
      <c r="L47" s="70">
        <f t="shared" ref="L47" si="32">SUM(E47:E50)</f>
        <v>6.7080828326865429</v>
      </c>
      <c r="M47" s="66">
        <f t="shared" ref="M47" si="33">SUM(F47:F50)</f>
        <v>2.8897058823529411</v>
      </c>
      <c r="N47" s="66">
        <f t="shared" ref="N47" si="34">SUM(G47:G50)</f>
        <v>10.542524170884166</v>
      </c>
      <c r="O47" s="66">
        <f>SUM(H47:H50)</f>
        <v>9.6687223226616811E-2</v>
      </c>
    </row>
    <row r="48" spans="1:15" x14ac:dyDescent="0.25">
      <c r="A48" s="86"/>
      <c r="B48" s="86"/>
      <c r="C48" s="2">
        <v>2020</v>
      </c>
      <c r="D48" s="31">
        <v>0.33333333333333331</v>
      </c>
      <c r="E48" s="31">
        <v>1.7258091248280911</v>
      </c>
      <c r="F48" s="31">
        <v>0.67647058823529416</v>
      </c>
      <c r="G48" s="31">
        <v>2.8258537451460684</v>
      </c>
      <c r="H48" s="31">
        <v>4.1942224952037269E-2</v>
      </c>
      <c r="I48" s="69"/>
      <c r="J48" s="21"/>
      <c r="K48" s="71"/>
      <c r="L48" s="71"/>
      <c r="M48" s="39"/>
      <c r="N48" s="39"/>
      <c r="O48" s="39"/>
    </row>
    <row r="49" spans="1:15" x14ac:dyDescent="0.25">
      <c r="A49" s="86"/>
      <c r="B49" s="86"/>
      <c r="C49" s="2">
        <v>2021</v>
      </c>
      <c r="D49" s="31">
        <v>0.33333333333333331</v>
      </c>
      <c r="E49" s="31">
        <v>1.4837533416355344</v>
      </c>
      <c r="F49" s="31">
        <v>0.66176470588235292</v>
      </c>
      <c r="G49" s="31">
        <v>2.4295096584052551</v>
      </c>
      <c r="H49" s="31">
        <v>1.2691176392365918E-2</v>
      </c>
      <c r="I49" s="69"/>
      <c r="J49" s="21"/>
      <c r="K49" s="71"/>
      <c r="L49" s="71"/>
      <c r="M49" s="39"/>
      <c r="N49" s="39"/>
      <c r="O49" s="39"/>
    </row>
    <row r="50" spans="1:15" x14ac:dyDescent="0.25">
      <c r="A50" s="86"/>
      <c r="B50" s="86"/>
      <c r="C50" s="2">
        <v>2022</v>
      </c>
      <c r="D50" s="31">
        <v>0.33333333333333331</v>
      </c>
      <c r="E50" s="31">
        <v>1.8107716965701719</v>
      </c>
      <c r="F50" s="31">
        <v>0.84558823529411764</v>
      </c>
      <c r="G50" s="31">
        <v>2.4457267368389446</v>
      </c>
      <c r="H50" s="31">
        <v>1.1159693017635611E-4</v>
      </c>
      <c r="I50" s="69"/>
      <c r="J50" s="21"/>
      <c r="K50" s="71"/>
      <c r="L50" s="71"/>
      <c r="M50" s="39"/>
      <c r="N50" s="39"/>
      <c r="O50" s="39"/>
    </row>
    <row r="51" spans="1:15" x14ac:dyDescent="0.25">
      <c r="A51" s="86">
        <v>13</v>
      </c>
      <c r="B51" s="86" t="s">
        <v>22</v>
      </c>
      <c r="C51" s="2">
        <v>2019</v>
      </c>
      <c r="D51" s="31">
        <v>0.5</v>
      </c>
      <c r="E51" s="31">
        <v>0.37766629911247451</v>
      </c>
      <c r="F51" s="31">
        <v>0.30882352941176472</v>
      </c>
      <c r="G51" s="31">
        <v>12.019594384464346</v>
      </c>
      <c r="H51" s="31">
        <v>7.1615927760198844E-2</v>
      </c>
      <c r="I51" s="69"/>
      <c r="J51" s="21">
        <v>13</v>
      </c>
      <c r="K51" s="70">
        <f>SUM(D51:D54)</f>
        <v>2</v>
      </c>
      <c r="L51" s="70">
        <f t="shared" ref="L51" si="35">SUM(E51:E54)</f>
        <v>1.3802590595846065</v>
      </c>
      <c r="M51" s="66">
        <f t="shared" ref="M51" si="36">SUM(F51:F54)</f>
        <v>1.8676470588235294</v>
      </c>
      <c r="N51" s="66">
        <f t="shared" ref="N51" si="37">SUM(G51:G54)</f>
        <v>49.676792261849293</v>
      </c>
      <c r="O51" s="66">
        <f>SUM(H51:H54)</f>
        <v>0.25977197509286964</v>
      </c>
    </row>
    <row r="52" spans="1:15" x14ac:dyDescent="0.25">
      <c r="A52" s="86"/>
      <c r="B52" s="86"/>
      <c r="C52" s="2">
        <v>2020</v>
      </c>
      <c r="D52" s="31">
        <v>0.5</v>
      </c>
      <c r="E52" s="31">
        <v>0.27832573881905831</v>
      </c>
      <c r="F52" s="31">
        <v>0.30882352941176472</v>
      </c>
      <c r="G52" s="31">
        <v>9.9574518118443116</v>
      </c>
      <c r="H52" s="31">
        <v>7.1615927760198844E-2</v>
      </c>
      <c r="I52" s="69"/>
      <c r="J52" s="21"/>
      <c r="K52" s="71"/>
      <c r="L52" s="71"/>
      <c r="M52" s="39"/>
      <c r="N52" s="39"/>
      <c r="O52" s="39"/>
    </row>
    <row r="53" spans="1:15" x14ac:dyDescent="0.25">
      <c r="A53" s="86"/>
      <c r="B53" s="86"/>
      <c r="C53" s="2">
        <v>2021</v>
      </c>
      <c r="D53" s="31">
        <v>0.5</v>
      </c>
      <c r="E53" s="31">
        <v>0.38770783387699936</v>
      </c>
      <c r="F53" s="31">
        <v>0.65441176470588236</v>
      </c>
      <c r="G53" s="31">
        <v>14.427343707897581</v>
      </c>
      <c r="H53" s="31">
        <v>6.6913759915291221E-2</v>
      </c>
      <c r="I53" s="69"/>
      <c r="J53" s="21"/>
      <c r="K53" s="71"/>
      <c r="L53" s="71"/>
      <c r="M53" s="39"/>
      <c r="N53" s="39"/>
      <c r="O53" s="39"/>
    </row>
    <row r="54" spans="1:15" x14ac:dyDescent="0.25">
      <c r="A54" s="86"/>
      <c r="B54" s="86"/>
      <c r="C54" s="2">
        <v>2022</v>
      </c>
      <c r="D54" s="31">
        <v>0.5</v>
      </c>
      <c r="E54" s="31">
        <v>0.3365591877760743</v>
      </c>
      <c r="F54" s="31">
        <v>0.59558823529411764</v>
      </c>
      <c r="G54" s="31">
        <v>13.272402357643054</v>
      </c>
      <c r="H54" s="31">
        <v>4.9626359657180728E-2</v>
      </c>
      <c r="I54" s="69"/>
      <c r="J54" s="21"/>
      <c r="K54" s="71"/>
      <c r="L54" s="71"/>
      <c r="M54" s="39"/>
      <c r="N54" s="39"/>
      <c r="O54" s="39"/>
    </row>
    <row r="55" spans="1:15" x14ac:dyDescent="0.25">
      <c r="A55" s="86">
        <v>14</v>
      </c>
      <c r="B55" s="86" t="s">
        <v>23</v>
      </c>
      <c r="C55" s="2">
        <v>2019</v>
      </c>
      <c r="D55" s="31">
        <v>0.375</v>
      </c>
      <c r="E55" s="31">
        <v>7.4097020941694403E-2</v>
      </c>
      <c r="F55" s="31">
        <v>0.28676470588235292</v>
      </c>
      <c r="G55" s="31">
        <v>4.6298597296503878</v>
      </c>
      <c r="H55" s="31">
        <v>5.3648724482996804E-2</v>
      </c>
      <c r="I55" s="69"/>
      <c r="J55" s="21">
        <v>14</v>
      </c>
      <c r="K55" s="70">
        <f>SUM(D55:D58)</f>
        <v>1.5</v>
      </c>
      <c r="L55" s="70">
        <f t="shared" ref="L55" si="38">SUM(E55:E58)</f>
        <v>0.25938103169138765</v>
      </c>
      <c r="M55" s="66">
        <f t="shared" ref="M55" si="39">SUM(F55:F58)</f>
        <v>1.5588235294117647</v>
      </c>
      <c r="N55" s="66">
        <f t="shared" ref="N55" si="40">SUM(G55:G58)</f>
        <v>18.375800346576234</v>
      </c>
      <c r="O55" s="66">
        <f>SUM(H55:H58)</f>
        <v>0.22071019534775047</v>
      </c>
    </row>
    <row r="56" spans="1:15" x14ac:dyDescent="0.25">
      <c r="A56" s="86"/>
      <c r="B56" s="86"/>
      <c r="C56" s="2">
        <v>2020</v>
      </c>
      <c r="D56" s="31">
        <v>0.375</v>
      </c>
      <c r="E56" s="31">
        <v>6.8819505791074875E-2</v>
      </c>
      <c r="F56" s="31">
        <v>0.28676470588235292</v>
      </c>
      <c r="G56" s="31">
        <v>5.3757040330674384</v>
      </c>
      <c r="H56" s="31">
        <v>5.3648724482996804E-2</v>
      </c>
      <c r="I56" s="69"/>
      <c r="J56" s="21"/>
      <c r="K56" s="71"/>
      <c r="L56" s="71"/>
      <c r="M56" s="39"/>
      <c r="N56" s="39"/>
      <c r="O56" s="39"/>
    </row>
    <row r="57" spans="1:15" x14ac:dyDescent="0.25">
      <c r="A57" s="86"/>
      <c r="B57" s="86"/>
      <c r="C57" s="2">
        <v>2021</v>
      </c>
      <c r="D57" s="31">
        <v>0.375</v>
      </c>
      <c r="E57" s="31">
        <v>6.8282985644028571E-2</v>
      </c>
      <c r="F57" s="31">
        <v>0.49264705882352944</v>
      </c>
      <c r="G57" s="31">
        <v>4.0151075158576051</v>
      </c>
      <c r="H57" s="31">
        <v>6.2465559803669558E-2</v>
      </c>
      <c r="I57" s="69"/>
      <c r="J57" s="21"/>
      <c r="K57" s="71"/>
      <c r="L57" s="71"/>
      <c r="M57" s="39"/>
      <c r="N57" s="39"/>
      <c r="O57" s="39"/>
    </row>
    <row r="58" spans="1:15" x14ac:dyDescent="0.25">
      <c r="A58" s="86"/>
      <c r="B58" s="86"/>
      <c r="C58" s="2">
        <v>2022</v>
      </c>
      <c r="D58" s="31">
        <v>0.375</v>
      </c>
      <c r="E58" s="31">
        <v>4.8181519314589798E-2</v>
      </c>
      <c r="F58" s="31">
        <v>0.49264705882352944</v>
      </c>
      <c r="G58" s="31">
        <v>4.3551290680008021</v>
      </c>
      <c r="H58" s="31">
        <v>5.0947186578087306E-2</v>
      </c>
      <c r="I58" s="69"/>
      <c r="J58" s="21"/>
      <c r="K58" s="71"/>
      <c r="L58" s="71"/>
      <c r="M58" s="39"/>
      <c r="N58" s="39"/>
      <c r="O58" s="39"/>
    </row>
    <row r="59" spans="1:15" x14ac:dyDescent="0.25">
      <c r="A59" s="86">
        <v>15</v>
      </c>
      <c r="B59" s="86" t="s">
        <v>24</v>
      </c>
      <c r="C59" s="2">
        <v>2019</v>
      </c>
      <c r="D59" s="31">
        <v>0.6</v>
      </c>
      <c r="E59" s="31">
        <v>2.730621934655364</v>
      </c>
      <c r="F59" s="31">
        <v>0.6029411764705882</v>
      </c>
      <c r="G59" s="31">
        <v>16.581582659230349</v>
      </c>
      <c r="H59" s="31">
        <v>4.7083666001843417E-2</v>
      </c>
      <c r="I59" s="69"/>
      <c r="J59" s="21">
        <v>15</v>
      </c>
      <c r="K59" s="70">
        <f>SUM(D59:D62)</f>
        <v>2.0333333333333332</v>
      </c>
      <c r="L59" s="70">
        <f t="shared" ref="L59" si="41">SUM(E59:E62)</f>
        <v>31.08340743466886</v>
      </c>
      <c r="M59" s="66">
        <f t="shared" ref="M59" si="42">SUM(F59:F62)</f>
        <v>1.6397058823529409</v>
      </c>
      <c r="N59" s="66">
        <f t="shared" ref="N59" si="43">SUM(G59:G62)</f>
        <v>64.605894729777418</v>
      </c>
      <c r="O59" s="66">
        <f>SUM(H59:H62)</f>
        <v>0.21430807256551035</v>
      </c>
    </row>
    <row r="60" spans="1:15" x14ac:dyDescent="0.25">
      <c r="A60" s="86"/>
      <c r="B60" s="86"/>
      <c r="C60" s="2">
        <v>2020</v>
      </c>
      <c r="D60" s="31">
        <v>0.6</v>
      </c>
      <c r="E60" s="31">
        <v>11.182904400638591</v>
      </c>
      <c r="F60" s="31">
        <v>0.55147058823529416</v>
      </c>
      <c r="G60" s="31">
        <v>16.296344197901632</v>
      </c>
      <c r="H60" s="31">
        <v>4.7083666001843417E-2</v>
      </c>
      <c r="I60" s="69"/>
      <c r="J60" s="21"/>
      <c r="K60" s="71"/>
      <c r="L60" s="71"/>
      <c r="M60" s="39"/>
      <c r="N60" s="39"/>
      <c r="O60" s="39"/>
    </row>
    <row r="61" spans="1:15" x14ac:dyDescent="0.25">
      <c r="A61" s="86"/>
      <c r="B61" s="86"/>
      <c r="C61" s="2">
        <v>2021</v>
      </c>
      <c r="D61" s="31">
        <v>0.33333333333333331</v>
      </c>
      <c r="E61" s="31">
        <v>11.040733919740855</v>
      </c>
      <c r="F61" s="31">
        <v>0.28676470588235292</v>
      </c>
      <c r="G61" s="31">
        <v>16.089165543011369</v>
      </c>
      <c r="H61" s="31">
        <v>7.4533810410310639E-2</v>
      </c>
      <c r="I61" s="69"/>
      <c r="J61" s="21"/>
      <c r="K61" s="71"/>
      <c r="L61" s="71"/>
      <c r="M61" s="39"/>
      <c r="N61" s="39"/>
      <c r="O61" s="39"/>
    </row>
    <row r="62" spans="1:15" x14ac:dyDescent="0.25">
      <c r="A62" s="86"/>
      <c r="B62" s="86"/>
      <c r="C62" s="2">
        <v>2022</v>
      </c>
      <c r="D62" s="31">
        <v>0.5</v>
      </c>
      <c r="E62" s="31">
        <v>6.1291471796340486</v>
      </c>
      <c r="F62" s="31">
        <v>0.19852941176470587</v>
      </c>
      <c r="G62" s="31">
        <v>15.638802329634073</v>
      </c>
      <c r="H62" s="31">
        <v>4.5606930151512869E-2</v>
      </c>
      <c r="I62" s="69"/>
      <c r="J62" s="21"/>
      <c r="K62" s="71"/>
      <c r="L62" s="71"/>
      <c r="M62" s="39"/>
      <c r="N62" s="39"/>
      <c r="O62" s="39"/>
    </row>
    <row r="63" spans="1:15" x14ac:dyDescent="0.25">
      <c r="A63" s="86">
        <v>16</v>
      </c>
      <c r="B63" s="86" t="s">
        <v>25</v>
      </c>
      <c r="C63" s="2">
        <v>2019</v>
      </c>
      <c r="D63" s="31">
        <v>0.33333333333333331</v>
      </c>
      <c r="E63" s="31">
        <v>302.51170852192666</v>
      </c>
      <c r="F63" s="31">
        <v>9.5588235294117641E-2</v>
      </c>
      <c r="G63" s="31">
        <v>18.065583607741868</v>
      </c>
      <c r="H63" s="31">
        <v>0.17931057703953493</v>
      </c>
      <c r="I63" s="69"/>
      <c r="J63" s="21">
        <v>16</v>
      </c>
      <c r="K63" s="70">
        <f>SUM(D63:D66)</f>
        <v>1.3333333333333333</v>
      </c>
      <c r="L63" s="70">
        <f t="shared" ref="L63" si="44">SUM(E63:E66)</f>
        <v>692.6123719789806</v>
      </c>
      <c r="M63" s="66">
        <f t="shared" ref="M63" si="45">SUM(F63:F66)</f>
        <v>0.38235294117647056</v>
      </c>
      <c r="N63" s="66">
        <f t="shared" ref="N63" si="46">SUM(G63:G66)</f>
        <v>47.621400903749212</v>
      </c>
      <c r="O63" s="66">
        <f>SUM(H63:H66)</f>
        <v>0.68356182883188543</v>
      </c>
    </row>
    <row r="64" spans="1:15" x14ac:dyDescent="0.25">
      <c r="A64" s="86"/>
      <c r="B64" s="86"/>
      <c r="C64" s="2">
        <v>2020</v>
      </c>
      <c r="D64" s="31">
        <v>0.33333333333333331</v>
      </c>
      <c r="E64" s="31">
        <v>211.3405968786096</v>
      </c>
      <c r="F64" s="31">
        <v>9.5588235294117641E-2</v>
      </c>
      <c r="G64" s="31">
        <v>17.784857822548151</v>
      </c>
      <c r="H64" s="31">
        <v>0.17931057703953493</v>
      </c>
      <c r="I64" s="69"/>
      <c r="J64" s="21"/>
      <c r="K64" s="71"/>
      <c r="L64" s="71"/>
      <c r="M64" s="39"/>
      <c r="N64" s="39"/>
      <c r="O64" s="39"/>
    </row>
    <row r="65" spans="1:15" x14ac:dyDescent="0.25">
      <c r="A65" s="86"/>
      <c r="B65" s="86"/>
      <c r="C65" s="2">
        <v>2021</v>
      </c>
      <c r="D65" s="31">
        <v>0.33333333333333331</v>
      </c>
      <c r="E65" s="31">
        <v>70.394221708284519</v>
      </c>
      <c r="F65" s="31">
        <v>9.5588235294117641E-2</v>
      </c>
      <c r="G65" s="31">
        <v>5.9238558190023101</v>
      </c>
      <c r="H65" s="31">
        <v>0.18847898263009305</v>
      </c>
      <c r="I65" s="69"/>
      <c r="J65" s="21"/>
      <c r="K65" s="71"/>
      <c r="L65" s="71"/>
      <c r="M65" s="39"/>
      <c r="N65" s="39"/>
      <c r="O65" s="39"/>
    </row>
    <row r="66" spans="1:15" x14ac:dyDescent="0.25">
      <c r="A66" s="86"/>
      <c r="B66" s="86"/>
      <c r="C66" s="2">
        <v>2022</v>
      </c>
      <c r="D66" s="31">
        <v>0.33333333333333331</v>
      </c>
      <c r="E66" s="31">
        <v>108.36584487015992</v>
      </c>
      <c r="F66" s="31">
        <v>9.5588235294117641E-2</v>
      </c>
      <c r="G66" s="31">
        <v>5.8471036544568831</v>
      </c>
      <c r="H66" s="31">
        <v>0.13646169212272249</v>
      </c>
      <c r="I66" s="69"/>
      <c r="J66" s="21"/>
      <c r="K66" s="71"/>
      <c r="L66" s="71"/>
      <c r="M66" s="39"/>
      <c r="N66" s="39"/>
      <c r="O66" s="39"/>
    </row>
    <row r="67" spans="1:15" x14ac:dyDescent="0.25">
      <c r="A67" s="86">
        <v>17</v>
      </c>
      <c r="B67" s="86" t="s">
        <v>26</v>
      </c>
      <c r="C67" s="2">
        <v>2019</v>
      </c>
      <c r="D67" s="31">
        <v>0.4</v>
      </c>
      <c r="E67" s="31">
        <v>14.629462832299701</v>
      </c>
      <c r="F67" s="31">
        <v>0.33823529411764708</v>
      </c>
      <c r="G67" s="31">
        <v>0.45556310132757388</v>
      </c>
      <c r="H67" s="31">
        <v>6.3267844335759049E-2</v>
      </c>
      <c r="I67" s="69"/>
      <c r="J67" s="21">
        <v>17</v>
      </c>
      <c r="K67" s="70">
        <f>SUM(D67:D70)</f>
        <v>1.6</v>
      </c>
      <c r="L67" s="70">
        <f t="shared" ref="L67" si="47">SUM(E67:E70)</f>
        <v>77.652579107444637</v>
      </c>
      <c r="M67" s="66">
        <f t="shared" ref="M67" si="48">SUM(F67:F70)</f>
        <v>1.75</v>
      </c>
      <c r="N67" s="66">
        <f t="shared" ref="N67" si="49">SUM(G67:G70)</f>
        <v>1.8836385776606259</v>
      </c>
      <c r="O67" s="66">
        <f>SUM(H67:H70)</f>
        <v>0.29348554115140535</v>
      </c>
    </row>
    <row r="68" spans="1:15" x14ac:dyDescent="0.25">
      <c r="A68" s="86"/>
      <c r="B68" s="86"/>
      <c r="C68" s="2">
        <v>2020</v>
      </c>
      <c r="D68" s="31">
        <v>0.4</v>
      </c>
      <c r="E68" s="31">
        <v>18.751903666201372</v>
      </c>
      <c r="F68" s="31">
        <v>0.39705882352941174</v>
      </c>
      <c r="G68" s="31">
        <v>0.45765490827699784</v>
      </c>
      <c r="H68" s="31">
        <v>6.3267844335759049E-2</v>
      </c>
      <c r="I68" s="69"/>
      <c r="J68" s="21"/>
      <c r="K68" s="71"/>
      <c r="L68" s="71"/>
      <c r="M68" s="39"/>
      <c r="N68" s="39"/>
      <c r="O68" s="39"/>
    </row>
    <row r="69" spans="1:15" x14ac:dyDescent="0.25">
      <c r="A69" s="86"/>
      <c r="B69" s="86"/>
      <c r="C69" s="2">
        <v>2021</v>
      </c>
      <c r="D69" s="31">
        <v>0.4</v>
      </c>
      <c r="E69" s="31">
        <v>20.191241497709193</v>
      </c>
      <c r="F69" s="31">
        <v>0.40441176470588236</v>
      </c>
      <c r="G69" s="31">
        <v>0.49278307632777607</v>
      </c>
      <c r="H69" s="31">
        <v>8.3573520345903055E-2</v>
      </c>
      <c r="I69" s="69"/>
      <c r="J69" s="21"/>
      <c r="K69" s="71"/>
      <c r="L69" s="71"/>
      <c r="M69" s="39"/>
      <c r="N69" s="39"/>
      <c r="O69" s="39"/>
    </row>
    <row r="70" spans="1:15" x14ac:dyDescent="0.25">
      <c r="A70" s="86"/>
      <c r="B70" s="86"/>
      <c r="C70" s="2">
        <v>2022</v>
      </c>
      <c r="D70" s="31">
        <v>0.4</v>
      </c>
      <c r="E70" s="31">
        <v>24.079971111234368</v>
      </c>
      <c r="F70" s="31">
        <v>0.61029411764705888</v>
      </c>
      <c r="G70" s="31">
        <v>0.47763749172827819</v>
      </c>
      <c r="H70" s="31">
        <v>8.3376332133984238E-2</v>
      </c>
      <c r="I70" s="69"/>
      <c r="J70" s="21"/>
      <c r="K70" s="71"/>
      <c r="L70" s="71"/>
      <c r="M70" s="39"/>
      <c r="N70" s="39"/>
      <c r="O70" s="39"/>
    </row>
    <row r="71" spans="1:15" x14ac:dyDescent="0.25">
      <c r="A71" s="86">
        <v>18</v>
      </c>
      <c r="B71" s="86" t="s">
        <v>27</v>
      </c>
      <c r="C71" s="2">
        <v>2019</v>
      </c>
      <c r="D71" s="31">
        <v>0.4</v>
      </c>
      <c r="E71" s="31">
        <v>0.70021995655484548</v>
      </c>
      <c r="F71" s="31">
        <v>0.40441176470588236</v>
      </c>
      <c r="G71" s="31">
        <v>2.9236198272463843</v>
      </c>
      <c r="H71" s="31">
        <v>0.10608865933798915</v>
      </c>
      <c r="I71" s="69"/>
      <c r="J71" s="21">
        <v>18</v>
      </c>
      <c r="K71" s="70">
        <f>SUM(D71:D74)</f>
        <v>1.6</v>
      </c>
      <c r="L71" s="70">
        <f t="shared" ref="L71" si="50">SUM(E71:E74)</f>
        <v>3.513961904890369</v>
      </c>
      <c r="M71" s="66">
        <f t="shared" ref="M71" si="51">SUM(F71:F74)</f>
        <v>2.0441176470588234</v>
      </c>
      <c r="N71" s="66">
        <f t="shared" ref="N71" si="52">SUM(G71:G74)</f>
        <v>10.945046289925106</v>
      </c>
      <c r="O71" s="66">
        <f>SUM(H71:H74)</f>
        <v>0.36141854155385716</v>
      </c>
    </row>
    <row r="72" spans="1:15" x14ac:dyDescent="0.25">
      <c r="A72" s="86"/>
      <c r="B72" s="86"/>
      <c r="C72" s="2">
        <v>2020</v>
      </c>
      <c r="D72" s="31">
        <v>0.4</v>
      </c>
      <c r="E72" s="31">
        <v>1.05316464502008</v>
      </c>
      <c r="F72" s="31">
        <v>0.44117647058823528</v>
      </c>
      <c r="G72" s="31">
        <v>2.6563379803520633</v>
      </c>
      <c r="H72" s="31">
        <v>0.10608865933798915</v>
      </c>
      <c r="I72" s="69"/>
      <c r="J72" s="21"/>
      <c r="K72" s="71"/>
      <c r="L72" s="71"/>
      <c r="M72" s="39"/>
      <c r="N72" s="39"/>
      <c r="O72" s="39"/>
    </row>
    <row r="73" spans="1:15" x14ac:dyDescent="0.25">
      <c r="A73" s="86"/>
      <c r="B73" s="86"/>
      <c r="C73" s="2">
        <v>2021</v>
      </c>
      <c r="D73" s="31">
        <v>0.4</v>
      </c>
      <c r="E73" s="31">
        <v>0.79099431139061371</v>
      </c>
      <c r="F73" s="31">
        <v>0.5</v>
      </c>
      <c r="G73" s="31">
        <v>3.0850445850346135</v>
      </c>
      <c r="H73" s="31">
        <v>6.0802978734899468E-2</v>
      </c>
      <c r="I73" s="69"/>
      <c r="J73" s="21"/>
      <c r="K73" s="71"/>
      <c r="L73" s="71"/>
      <c r="M73" s="39"/>
      <c r="N73" s="39"/>
      <c r="O73" s="39"/>
    </row>
    <row r="74" spans="1:15" x14ac:dyDescent="0.25">
      <c r="A74" s="86"/>
      <c r="B74" s="86"/>
      <c r="C74" s="2">
        <v>2022</v>
      </c>
      <c r="D74" s="31">
        <v>0.4</v>
      </c>
      <c r="E74" s="31">
        <v>0.96958299192482955</v>
      </c>
      <c r="F74" s="31">
        <v>0.69852941176470584</v>
      </c>
      <c r="G74" s="31">
        <v>2.2800438972920452</v>
      </c>
      <c r="H74" s="31">
        <v>8.8438244142979405E-2</v>
      </c>
      <c r="I74" s="69"/>
      <c r="J74" s="21"/>
      <c r="K74" s="71"/>
      <c r="L74" s="71"/>
      <c r="M74" s="39"/>
      <c r="N74" s="39"/>
      <c r="O74" s="39"/>
    </row>
    <row r="75" spans="1:15" x14ac:dyDescent="0.25">
      <c r="A75" s="86">
        <v>19</v>
      </c>
      <c r="B75" s="86" t="s">
        <v>28</v>
      </c>
      <c r="C75" s="2">
        <v>2019</v>
      </c>
      <c r="D75" s="31">
        <v>0.33333333333333331</v>
      </c>
      <c r="E75" s="31">
        <v>0.12874373325391766</v>
      </c>
      <c r="F75" s="31">
        <v>0.33823529411764708</v>
      </c>
      <c r="G75" s="31">
        <v>2.3407650971272203</v>
      </c>
      <c r="H75" s="31">
        <v>7.7903554357609331E-3</v>
      </c>
      <c r="I75" s="69"/>
      <c r="J75" s="21">
        <v>19</v>
      </c>
      <c r="K75" s="70">
        <f>SUM(D75:D78)</f>
        <v>1.3333333333333333</v>
      </c>
      <c r="L75" s="70">
        <f t="shared" ref="L75" si="53">SUM(E75:E78)</f>
        <v>0.54210549768222083</v>
      </c>
      <c r="M75" s="66">
        <f t="shared" ref="M75" si="54">SUM(F75:F78)</f>
        <v>1.6029411764705883</v>
      </c>
      <c r="N75" s="66">
        <f t="shared" ref="N75" si="55">SUM(G75:G78)</f>
        <v>8.1969763707708587</v>
      </c>
      <c r="O75" s="66">
        <f>SUM(H75:H78)</f>
        <v>0.13511086708108325</v>
      </c>
    </row>
    <row r="76" spans="1:15" x14ac:dyDescent="0.25">
      <c r="A76" s="86"/>
      <c r="B76" s="86"/>
      <c r="C76" s="2">
        <v>2020</v>
      </c>
      <c r="D76" s="31">
        <v>0.33333333333333331</v>
      </c>
      <c r="E76" s="31">
        <v>0.16232365961970507</v>
      </c>
      <c r="F76" s="31">
        <v>0.36764705882352944</v>
      </c>
      <c r="G76" s="31">
        <v>2.3411189647892345</v>
      </c>
      <c r="H76" s="31">
        <v>7.7903554357609331E-3</v>
      </c>
      <c r="I76" s="69"/>
      <c r="J76" s="21"/>
      <c r="K76" s="71"/>
      <c r="L76" s="71"/>
      <c r="M76" s="39"/>
      <c r="N76" s="39"/>
      <c r="O76" s="39"/>
    </row>
    <row r="77" spans="1:15" x14ac:dyDescent="0.25">
      <c r="A77" s="86"/>
      <c r="B77" s="86"/>
      <c r="C77" s="2">
        <v>2021</v>
      </c>
      <c r="D77" s="31">
        <v>0.33333333333333331</v>
      </c>
      <c r="E77" s="31">
        <v>0.13558893206407518</v>
      </c>
      <c r="F77" s="31">
        <v>0.40441176470588236</v>
      </c>
      <c r="G77" s="31">
        <v>1.9555363710651061</v>
      </c>
      <c r="H77" s="31">
        <v>5.7300978405061438E-2</v>
      </c>
      <c r="I77" s="69"/>
      <c r="J77" s="21"/>
      <c r="K77" s="71"/>
      <c r="L77" s="71"/>
      <c r="M77" s="39"/>
      <c r="N77" s="39"/>
      <c r="O77" s="39"/>
    </row>
    <row r="78" spans="1:15" x14ac:dyDescent="0.25">
      <c r="A78" s="86"/>
      <c r="B78" s="86"/>
      <c r="C78" s="2">
        <v>2022</v>
      </c>
      <c r="D78" s="31">
        <v>0.33333333333333331</v>
      </c>
      <c r="E78" s="31">
        <v>0.1154491727445229</v>
      </c>
      <c r="F78" s="31">
        <v>0.49264705882352944</v>
      </c>
      <c r="G78" s="31">
        <v>1.5595559377892991</v>
      </c>
      <c r="H78" s="31">
        <v>6.2229177804499942E-2</v>
      </c>
      <c r="I78" s="69"/>
      <c r="J78" s="21"/>
      <c r="K78" s="71"/>
      <c r="L78" s="71"/>
      <c r="M78" s="39"/>
      <c r="N78" s="39"/>
      <c r="O78" s="39"/>
    </row>
    <row r="79" spans="1:15" x14ac:dyDescent="0.25">
      <c r="A79" s="86">
        <v>20</v>
      </c>
      <c r="B79" s="86" t="s">
        <v>29</v>
      </c>
      <c r="C79" s="2">
        <v>2019</v>
      </c>
      <c r="D79" s="31">
        <v>0.33333333333333331</v>
      </c>
      <c r="E79" s="31">
        <v>2.5568583505570284</v>
      </c>
      <c r="F79" s="31">
        <v>9.5588235294117641E-2</v>
      </c>
      <c r="G79" s="31">
        <v>3.2002104082055887</v>
      </c>
      <c r="H79" s="31">
        <v>3.7871511760548052E-2</v>
      </c>
      <c r="I79" s="69"/>
      <c r="J79" s="21">
        <v>20</v>
      </c>
      <c r="K79" s="70">
        <f>SUM(D79:D82)</f>
        <v>1.3333333333333333</v>
      </c>
      <c r="L79" s="70">
        <f t="shared" ref="L79" si="56">SUM(E79:E82)</f>
        <v>9.826546119159481</v>
      </c>
      <c r="M79" s="66">
        <f t="shared" ref="M79" si="57">SUM(F79:F82)</f>
        <v>0.38235294117647056</v>
      </c>
      <c r="N79" s="66">
        <f t="shared" ref="N79" si="58">SUM(G79:G82)</f>
        <v>14.220269350083353</v>
      </c>
      <c r="O79" s="66">
        <f>SUM(H79:H82)</f>
        <v>0.24752051008447068</v>
      </c>
    </row>
    <row r="80" spans="1:15" x14ac:dyDescent="0.25">
      <c r="A80" s="86"/>
      <c r="B80" s="86"/>
      <c r="C80" s="2">
        <v>2020</v>
      </c>
      <c r="D80" s="31">
        <v>0.33333333333333331</v>
      </c>
      <c r="E80" s="31">
        <v>2.6823623363636795</v>
      </c>
      <c r="F80" s="31">
        <v>9.5588235294117641E-2</v>
      </c>
      <c r="G80" s="31">
        <v>4.1797403108037283</v>
      </c>
      <c r="H80" s="31">
        <v>3.7871511760548052E-2</v>
      </c>
      <c r="I80" s="69"/>
      <c r="J80" s="21"/>
      <c r="K80" s="71"/>
      <c r="L80" s="71"/>
      <c r="M80" s="39"/>
      <c r="N80" s="39"/>
      <c r="O80" s="39"/>
    </row>
    <row r="81" spans="1:15" x14ac:dyDescent="0.25">
      <c r="A81" s="86"/>
      <c r="B81" s="86"/>
      <c r="C81" s="2">
        <v>2021</v>
      </c>
      <c r="D81" s="31">
        <v>0.33333333333333331</v>
      </c>
      <c r="E81" s="31">
        <v>2.435670050342214</v>
      </c>
      <c r="F81" s="31">
        <v>9.5588235294117641E-2</v>
      </c>
      <c r="G81" s="31">
        <v>3.6518703912844406</v>
      </c>
      <c r="H81" s="31">
        <v>6.7125170731387851E-2</v>
      </c>
      <c r="I81" s="69"/>
      <c r="J81" s="21"/>
      <c r="K81" s="71"/>
      <c r="L81" s="71"/>
      <c r="M81" s="39"/>
      <c r="N81" s="39"/>
      <c r="O81" s="39"/>
    </row>
    <row r="82" spans="1:15" x14ac:dyDescent="0.25">
      <c r="A82" s="86"/>
      <c r="B82" s="86"/>
      <c r="C82" s="2">
        <v>2022</v>
      </c>
      <c r="D82" s="31">
        <v>0.33333333333333331</v>
      </c>
      <c r="E82" s="31">
        <v>2.1516553818965596</v>
      </c>
      <c r="F82" s="31">
        <v>9.5588235294117641E-2</v>
      </c>
      <c r="G82" s="31">
        <v>3.1884482397895959</v>
      </c>
      <c r="H82" s="31">
        <v>0.10465231583198674</v>
      </c>
      <c r="I82" s="69"/>
      <c r="J82" s="21"/>
      <c r="K82" s="71"/>
      <c r="L82" s="71"/>
      <c r="M82" s="39"/>
      <c r="N82" s="39"/>
      <c r="O82" s="39"/>
    </row>
    <row r="83" spans="1:15" x14ac:dyDescent="0.25">
      <c r="A83" s="86">
        <v>21</v>
      </c>
      <c r="B83" s="86" t="s">
        <v>30</v>
      </c>
      <c r="C83" s="2">
        <v>2019</v>
      </c>
      <c r="D83" s="31">
        <v>0.33333333333333331</v>
      </c>
      <c r="E83" s="31">
        <v>0.10304706111329284</v>
      </c>
      <c r="F83" s="31">
        <v>0.33088235294117646</v>
      </c>
      <c r="G83" s="31">
        <v>4.7924287679855198</v>
      </c>
      <c r="H83" s="31">
        <v>9.6138568142901826E-3</v>
      </c>
      <c r="I83" s="69"/>
      <c r="J83" s="21">
        <v>21</v>
      </c>
      <c r="K83" s="70">
        <f>SUM(D83:D86)</f>
        <v>1.3333333333333333</v>
      </c>
      <c r="L83" s="70">
        <f t="shared" ref="L83" si="59">SUM(E83:E86)</f>
        <v>0.23260923652753346</v>
      </c>
      <c r="M83" s="66">
        <f t="shared" ref="M83" si="60">SUM(F83:F86)</f>
        <v>1.125</v>
      </c>
      <c r="N83" s="66">
        <f t="shared" ref="N83" si="61">SUM(G83:G86)</f>
        <v>10.499040900675887</v>
      </c>
      <c r="O83" s="66">
        <f>SUM(H83:H86)</f>
        <v>9.8099720318972239E-2</v>
      </c>
    </row>
    <row r="84" spans="1:15" x14ac:dyDescent="0.25">
      <c r="A84" s="86"/>
      <c r="B84" s="86"/>
      <c r="C84" s="2">
        <v>2020</v>
      </c>
      <c r="D84" s="31">
        <v>0.33333333333333331</v>
      </c>
      <c r="E84" s="31">
        <v>4.9918017775548565E-2</v>
      </c>
      <c r="F84" s="31">
        <v>0.36029411764705882</v>
      </c>
      <c r="G84" s="31">
        <v>2.2471273592455625</v>
      </c>
      <c r="H84" s="31">
        <v>9.6138568142901826E-3</v>
      </c>
      <c r="I84" s="69"/>
      <c r="J84" s="21"/>
      <c r="K84" s="71"/>
      <c r="L84" s="71"/>
      <c r="M84" s="39"/>
      <c r="N84" s="39"/>
      <c r="O84" s="39"/>
    </row>
    <row r="85" spans="1:15" x14ac:dyDescent="0.25">
      <c r="A85" s="86"/>
      <c r="B85" s="86"/>
      <c r="C85" s="2">
        <v>2021</v>
      </c>
      <c r="D85" s="31">
        <v>0.33333333333333331</v>
      </c>
      <c r="E85" s="31">
        <v>4.1396092191432678E-2</v>
      </c>
      <c r="F85" s="31">
        <v>0.33823529411764708</v>
      </c>
      <c r="G85" s="31">
        <v>1.8635013062314598</v>
      </c>
      <c r="H85" s="31">
        <v>3.7069840876846359E-2</v>
      </c>
      <c r="I85" s="69"/>
      <c r="J85" s="21"/>
      <c r="K85" s="71"/>
      <c r="L85" s="71"/>
      <c r="M85" s="39"/>
      <c r="N85" s="39"/>
      <c r="O85" s="39"/>
    </row>
    <row r="86" spans="1:15" x14ac:dyDescent="0.25">
      <c r="A86" s="86"/>
      <c r="B86" s="86"/>
      <c r="C86" s="2">
        <v>2022</v>
      </c>
      <c r="D86" s="31">
        <v>0.33333333333333331</v>
      </c>
      <c r="E86" s="31">
        <v>3.8248065447259352E-2</v>
      </c>
      <c r="F86" s="31">
        <v>9.5588235294117641E-2</v>
      </c>
      <c r="G86" s="31">
        <v>1.5959834672133466</v>
      </c>
      <c r="H86" s="31">
        <v>4.1802165813545511E-2</v>
      </c>
      <c r="I86" s="69"/>
      <c r="J86" s="21"/>
      <c r="K86" s="71"/>
      <c r="L86" s="71"/>
      <c r="M86" s="39"/>
      <c r="N86" s="39"/>
      <c r="O86" s="39"/>
    </row>
    <row r="87" spans="1:15" x14ac:dyDescent="0.25">
      <c r="A87" s="86">
        <v>22</v>
      </c>
      <c r="B87" s="86" t="s">
        <v>31</v>
      </c>
      <c r="C87" s="2">
        <v>2019</v>
      </c>
      <c r="D87" s="31">
        <v>0.33333333333333331</v>
      </c>
      <c r="E87" s="31">
        <v>7.4608683793872758E-3</v>
      </c>
      <c r="F87" s="31">
        <v>0.43382352941176472</v>
      </c>
      <c r="G87" s="31">
        <v>0.25524873697973094</v>
      </c>
      <c r="H87" s="31">
        <v>3.0620583570654309E-3</v>
      </c>
      <c r="I87" s="69"/>
      <c r="J87" s="21">
        <v>22</v>
      </c>
      <c r="K87" s="70">
        <f>SUM(D87:D90)</f>
        <v>1.3333333333333333</v>
      </c>
      <c r="L87" s="70">
        <f t="shared" ref="L87" si="62">SUM(E87:E90)</f>
        <v>8.4908519239382224E-2</v>
      </c>
      <c r="M87" s="66">
        <f t="shared" ref="M87" si="63">SUM(F87:F90)</f>
        <v>2.1617647058823533</v>
      </c>
      <c r="N87" s="66">
        <f t="shared" ref="N87" si="64">SUM(G87:G90)</f>
        <v>0.95282424185994707</v>
      </c>
      <c r="O87" s="66">
        <f>SUM(H87:H90)</f>
        <v>6.3623441841642758E-2</v>
      </c>
    </row>
    <row r="88" spans="1:15" x14ac:dyDescent="0.25">
      <c r="A88" s="86"/>
      <c r="B88" s="86"/>
      <c r="C88" s="2">
        <v>2020</v>
      </c>
      <c r="D88" s="31">
        <v>0.33333333333333331</v>
      </c>
      <c r="E88" s="31">
        <v>7.5843704044879527E-3</v>
      </c>
      <c r="F88" s="31">
        <v>0.41911764705882354</v>
      </c>
      <c r="G88" s="31">
        <v>0.24161301689056583</v>
      </c>
      <c r="H88" s="31">
        <v>3.0620583570654309E-3</v>
      </c>
      <c r="I88" s="69"/>
      <c r="J88" s="21"/>
      <c r="K88" s="71"/>
      <c r="L88" s="71"/>
      <c r="M88" s="39"/>
      <c r="N88" s="39"/>
      <c r="O88" s="39"/>
    </row>
    <row r="89" spans="1:15" x14ac:dyDescent="0.25">
      <c r="A89" s="86"/>
      <c r="B89" s="86"/>
      <c r="C89" s="2">
        <v>2021</v>
      </c>
      <c r="D89" s="31">
        <v>0.33333333333333331</v>
      </c>
      <c r="E89" s="31">
        <v>7.3768067671840833E-3</v>
      </c>
      <c r="F89" s="31">
        <v>0.57352941176470584</v>
      </c>
      <c r="G89" s="31">
        <v>0.23500072425041582</v>
      </c>
      <c r="H89" s="31">
        <v>1.5076632992913088E-2</v>
      </c>
      <c r="I89" s="69"/>
      <c r="J89" s="21"/>
      <c r="K89" s="71"/>
      <c r="L89" s="71"/>
      <c r="M89" s="39"/>
      <c r="N89" s="39"/>
      <c r="O89" s="39"/>
    </row>
    <row r="90" spans="1:15" x14ac:dyDescent="0.25">
      <c r="A90" s="86"/>
      <c r="B90" s="86"/>
      <c r="C90" s="2">
        <v>2022</v>
      </c>
      <c r="D90" s="31">
        <v>0.33333333333333331</v>
      </c>
      <c r="E90" s="31">
        <v>6.248647368832292E-2</v>
      </c>
      <c r="F90" s="31">
        <v>0.73529411764705888</v>
      </c>
      <c r="G90" s="31">
        <v>0.22096176373923451</v>
      </c>
      <c r="H90" s="31">
        <v>4.2422692134598809E-2</v>
      </c>
      <c r="I90" s="69"/>
      <c r="J90" s="21"/>
      <c r="K90" s="71"/>
      <c r="L90" s="71"/>
      <c r="M90" s="39"/>
      <c r="N90" s="39"/>
      <c r="O90" s="39"/>
    </row>
    <row r="91" spans="1:15" x14ac:dyDescent="0.25">
      <c r="A91" s="86">
        <v>23</v>
      </c>
      <c r="B91" s="86" t="s">
        <v>32</v>
      </c>
      <c r="C91" s="2">
        <v>2019</v>
      </c>
      <c r="D91" s="31">
        <v>0.33333333333333331</v>
      </c>
      <c r="E91" s="31">
        <v>0.47471653343766967</v>
      </c>
      <c r="F91" s="31">
        <v>0.40441176470588236</v>
      </c>
      <c r="G91" s="31">
        <v>18.202744981581031</v>
      </c>
      <c r="H91" s="31">
        <v>5.4945441751466928E-2</v>
      </c>
      <c r="I91" s="69"/>
      <c r="J91" s="21">
        <v>23</v>
      </c>
      <c r="K91" s="70">
        <f>SUM(D91:D94)</f>
        <v>1.3333333333333333</v>
      </c>
      <c r="L91" s="70">
        <f t="shared" ref="L91" si="65">SUM(E91:E94)</f>
        <v>2.3809350570627261</v>
      </c>
      <c r="M91" s="66">
        <f t="shared" ref="M91" si="66">SUM(F91:F94)</f>
        <v>2.0588235294117645</v>
      </c>
      <c r="N91" s="66">
        <f t="shared" ref="N91" si="67">SUM(G91:G94)</f>
        <v>72.560385597528267</v>
      </c>
      <c r="O91" s="66">
        <f>SUM(H91:H94)</f>
        <v>0.27740865297771261</v>
      </c>
    </row>
    <row r="92" spans="1:15" x14ac:dyDescent="0.25">
      <c r="A92" s="86"/>
      <c r="B92" s="86"/>
      <c r="C92" s="2">
        <v>2020</v>
      </c>
      <c r="D92" s="31">
        <v>0.33333333333333331</v>
      </c>
      <c r="E92" s="31">
        <v>0.63793857325977832</v>
      </c>
      <c r="F92" s="31">
        <v>0.40441176470588236</v>
      </c>
      <c r="G92" s="31">
        <v>18.202744981581031</v>
      </c>
      <c r="H92" s="31">
        <v>5.4945441751466928E-2</v>
      </c>
      <c r="I92" s="69"/>
      <c r="J92" s="21"/>
      <c r="K92" s="71"/>
      <c r="L92" s="71"/>
      <c r="M92" s="39"/>
      <c r="N92" s="39"/>
      <c r="O92" s="39"/>
    </row>
    <row r="93" spans="1:15" x14ac:dyDescent="0.25">
      <c r="A93" s="86"/>
      <c r="B93" s="86"/>
      <c r="C93" s="2">
        <v>2021</v>
      </c>
      <c r="D93" s="31">
        <v>0.33333333333333331</v>
      </c>
      <c r="E93" s="31">
        <v>0.63793857325977832</v>
      </c>
      <c r="F93" s="31">
        <v>0.55882352941176472</v>
      </c>
      <c r="G93" s="31">
        <v>18.202744981581031</v>
      </c>
      <c r="H93" s="31">
        <v>9.5064401953165761E-2</v>
      </c>
      <c r="I93" s="69"/>
      <c r="J93" s="21"/>
      <c r="K93" s="71"/>
      <c r="L93" s="71"/>
      <c r="M93" s="39"/>
      <c r="N93" s="39"/>
      <c r="O93" s="39"/>
    </row>
    <row r="94" spans="1:15" x14ac:dyDescent="0.25">
      <c r="A94" s="86"/>
      <c r="B94" s="86"/>
      <c r="C94" s="2">
        <v>2022</v>
      </c>
      <c r="D94" s="31">
        <v>0.33333333333333331</v>
      </c>
      <c r="E94" s="31">
        <v>0.63034137710549976</v>
      </c>
      <c r="F94" s="31">
        <v>0.69117647058823528</v>
      </c>
      <c r="G94" s="31">
        <v>17.952150652785182</v>
      </c>
      <c r="H94" s="31">
        <v>7.245336752161298E-2</v>
      </c>
      <c r="I94" s="69"/>
      <c r="J94" s="21"/>
      <c r="K94" s="71"/>
      <c r="L94" s="71"/>
      <c r="M94" s="39"/>
      <c r="N94" s="39"/>
      <c r="O94" s="39"/>
    </row>
    <row r="95" spans="1:15" x14ac:dyDescent="0.25">
      <c r="A95" s="91">
        <v>24</v>
      </c>
      <c r="B95" s="86" t="s">
        <v>33</v>
      </c>
      <c r="C95" s="2">
        <v>2019</v>
      </c>
      <c r="D95" s="31">
        <v>0.42857142857142855</v>
      </c>
      <c r="E95" s="31">
        <v>2.7174414280533159</v>
      </c>
      <c r="F95" s="31">
        <v>0.3235294117647059</v>
      </c>
      <c r="G95" s="31">
        <v>3.8510813403525535</v>
      </c>
      <c r="H95" s="31">
        <v>4.396135678090534E-2</v>
      </c>
      <c r="I95" s="69"/>
      <c r="J95" s="21">
        <v>24</v>
      </c>
      <c r="K95" s="70">
        <f>SUM(D95:D98)</f>
        <v>1.7142857142857142</v>
      </c>
      <c r="L95" s="70">
        <f t="shared" ref="L95" si="68">SUM(E95:E98)</f>
        <v>11.547604111153264</v>
      </c>
      <c r="M95" s="66">
        <f t="shared" ref="M95" si="69">SUM(F95:F98)</f>
        <v>1.9705882352941178</v>
      </c>
      <c r="N95" s="66">
        <f t="shared" ref="N95" si="70">SUM(G95:G98)</f>
        <v>14.987520738121745</v>
      </c>
      <c r="O95" s="66">
        <f>SUM(H95:H98)</f>
        <v>0.28727513222810419</v>
      </c>
    </row>
    <row r="96" spans="1:15" x14ac:dyDescent="0.25">
      <c r="A96" s="92"/>
      <c r="B96" s="86"/>
      <c r="C96" s="2">
        <v>2020</v>
      </c>
      <c r="D96" s="31">
        <v>0.42857142857142855</v>
      </c>
      <c r="E96" s="31">
        <v>3.2618406240242823</v>
      </c>
      <c r="F96" s="31">
        <v>0.33823529411764708</v>
      </c>
      <c r="G96" s="31">
        <v>3.8658848866008313</v>
      </c>
      <c r="H96" s="31">
        <v>4.396135678090534E-2</v>
      </c>
      <c r="I96" s="69"/>
      <c r="J96" s="21"/>
      <c r="K96" s="71"/>
      <c r="L96" s="71"/>
      <c r="M96" s="39"/>
      <c r="N96" s="39"/>
      <c r="O96" s="39"/>
    </row>
    <row r="97" spans="1:15" x14ac:dyDescent="0.25">
      <c r="A97" s="92"/>
      <c r="B97" s="86"/>
      <c r="C97" s="2">
        <v>2021</v>
      </c>
      <c r="D97" s="31">
        <v>0.42857142857142855</v>
      </c>
      <c r="E97" s="31">
        <v>3.0355939110874277</v>
      </c>
      <c r="F97" s="31">
        <v>0.57352941176470584</v>
      </c>
      <c r="G97" s="31">
        <v>3.5302830175826752</v>
      </c>
      <c r="H97" s="31">
        <v>7.0130568586151798E-2</v>
      </c>
      <c r="I97" s="69"/>
      <c r="J97" s="21"/>
      <c r="K97" s="71"/>
      <c r="L97" s="71"/>
      <c r="M97" s="39"/>
      <c r="N97" s="39"/>
      <c r="O97" s="39"/>
    </row>
    <row r="98" spans="1:15" x14ac:dyDescent="0.25">
      <c r="A98" s="93"/>
      <c r="B98" s="86"/>
      <c r="C98" s="2">
        <v>2022</v>
      </c>
      <c r="D98" s="31">
        <v>0.42857142857142855</v>
      </c>
      <c r="E98" s="31">
        <v>2.5327281479882369</v>
      </c>
      <c r="F98" s="31">
        <v>0.73529411764705888</v>
      </c>
      <c r="G98" s="31">
        <v>3.7402714935856847</v>
      </c>
      <c r="H98" s="31">
        <v>0.12922185008014167</v>
      </c>
      <c r="I98" s="69"/>
      <c r="J98" s="21"/>
      <c r="K98" s="71"/>
      <c r="L98" s="71"/>
      <c r="M98" s="39"/>
      <c r="N98" s="39"/>
      <c r="O98" s="39"/>
    </row>
    <row r="99" spans="1:15" x14ac:dyDescent="0.25">
      <c r="A99" s="86">
        <v>25</v>
      </c>
      <c r="B99" s="86" t="s">
        <v>34</v>
      </c>
      <c r="C99" s="2">
        <v>2019</v>
      </c>
      <c r="D99" s="31">
        <v>0.5</v>
      </c>
      <c r="E99" s="31">
        <v>211.47122571538404</v>
      </c>
      <c r="F99" s="31">
        <v>0.40441176470588236</v>
      </c>
      <c r="G99" s="31">
        <v>15.042798641520776</v>
      </c>
      <c r="H99" s="31">
        <v>4.5464787089282546E-2</v>
      </c>
      <c r="I99" s="69"/>
      <c r="J99" s="21">
        <v>25</v>
      </c>
      <c r="K99" s="70">
        <f>SUM(D99:D102)</f>
        <v>1.8333333333333333</v>
      </c>
      <c r="L99" s="70">
        <f t="shared" ref="L99:N99" si="71">SUM(E99:E102)</f>
        <v>845.37688234796542</v>
      </c>
      <c r="M99" s="66">
        <f t="shared" si="71"/>
        <v>1.5808823529411764</v>
      </c>
      <c r="N99" s="66">
        <f t="shared" si="71"/>
        <v>57.677485384673879</v>
      </c>
      <c r="O99" s="66">
        <f>SUM(H99:H102)</f>
        <v>0.33346288588410911</v>
      </c>
    </row>
    <row r="100" spans="1:15" x14ac:dyDescent="0.25">
      <c r="A100" s="86"/>
      <c r="B100" s="90"/>
      <c r="C100" s="2">
        <v>2020</v>
      </c>
      <c r="D100" s="31">
        <v>0.5</v>
      </c>
      <c r="E100" s="31">
        <v>217.86859466968198</v>
      </c>
      <c r="F100" s="31">
        <v>0.41911764705882354</v>
      </c>
      <c r="G100" s="31">
        <v>15.042798641520776</v>
      </c>
      <c r="H100" s="31">
        <v>4.5464787089282546E-2</v>
      </c>
      <c r="I100" s="69"/>
      <c r="J100" s="21"/>
      <c r="K100" s="71"/>
      <c r="L100" s="71"/>
      <c r="M100" s="39"/>
      <c r="N100" s="39"/>
      <c r="O100" s="39"/>
    </row>
    <row r="101" spans="1:15" x14ac:dyDescent="0.25">
      <c r="A101" s="86"/>
      <c r="B101" s="90"/>
      <c r="C101" s="2">
        <v>2021</v>
      </c>
      <c r="D101" s="31">
        <v>0.5</v>
      </c>
      <c r="E101" s="31">
        <v>217.86859466968198</v>
      </c>
      <c r="F101" s="31">
        <v>0.4485294117647059</v>
      </c>
      <c r="G101" s="31">
        <v>15.042798641520776</v>
      </c>
      <c r="H101" s="31">
        <v>0.11023852852848155</v>
      </c>
      <c r="I101" s="69"/>
      <c r="J101" s="21"/>
      <c r="K101" s="71"/>
      <c r="L101" s="71"/>
      <c r="M101" s="39"/>
      <c r="N101" s="39"/>
      <c r="O101" s="39"/>
    </row>
    <row r="102" spans="1:15" x14ac:dyDescent="0.25">
      <c r="A102" s="86"/>
      <c r="B102" s="90"/>
      <c r="C102" s="2">
        <v>2022</v>
      </c>
      <c r="D102" s="31">
        <v>0.33333333333333331</v>
      </c>
      <c r="E102" s="31">
        <v>198.16846729321742</v>
      </c>
      <c r="F102" s="31">
        <v>0.30882352941176472</v>
      </c>
      <c r="G102" s="31">
        <v>12.549089460111553</v>
      </c>
      <c r="H102" s="31">
        <v>0.13229478317706242</v>
      </c>
      <c r="I102" s="69"/>
      <c r="J102" s="21"/>
      <c r="K102" s="71"/>
      <c r="L102" s="71"/>
      <c r="M102" s="39"/>
      <c r="N102" s="39"/>
      <c r="O102" s="39"/>
    </row>
  </sheetData>
  <mergeCells count="54">
    <mergeCell ref="AA1:AH1"/>
    <mergeCell ref="A3:A6"/>
    <mergeCell ref="B3:B6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B83:B86"/>
    <mergeCell ref="A63:A66"/>
    <mergeCell ref="B63:B66"/>
    <mergeCell ref="A67:A70"/>
    <mergeCell ref="B67:B70"/>
    <mergeCell ref="A71:A74"/>
    <mergeCell ref="B71:B74"/>
    <mergeCell ref="A99:A102"/>
    <mergeCell ref="B99:B102"/>
    <mergeCell ref="A1:H1"/>
    <mergeCell ref="J1:O1"/>
    <mergeCell ref="Q1:V1"/>
    <mergeCell ref="A87:A90"/>
    <mergeCell ref="B87:B90"/>
    <mergeCell ref="A91:A94"/>
    <mergeCell ref="B91:B94"/>
    <mergeCell ref="A95:A98"/>
    <mergeCell ref="B95:B98"/>
    <mergeCell ref="A75:A78"/>
    <mergeCell ref="B75:B78"/>
    <mergeCell ref="A79:A82"/>
    <mergeCell ref="B79:B82"/>
    <mergeCell ref="A83:A8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Rekap Variabel</vt:lpstr>
      <vt:lpstr>GCG (X1)</vt:lpstr>
      <vt:lpstr>Leverage (X2)</vt:lpstr>
      <vt:lpstr>Kinerja Perusahaan (Y)</vt:lpstr>
      <vt:lpstr>Profitabilitas (Z)</vt:lpstr>
      <vt:lpstr>Tabulasi Pengolahan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DITO ARYANTO PUTRA</dc:creator>
  <cp:lastModifiedBy>Iqbal Hidayat</cp:lastModifiedBy>
  <dcterms:created xsi:type="dcterms:W3CDTF">2024-11-24T13:13:45Z</dcterms:created>
  <dcterms:modified xsi:type="dcterms:W3CDTF">2024-11-26T10:10:15Z</dcterms:modified>
</cp:coreProperties>
</file>